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omments1.xml" ContentType="application/vnd.openxmlformats-officedocument.spreadsheetml.comments+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Marci\Documents\Marci\Ottawa Sport Council\COVID 19\Website\"/>
    </mc:Choice>
  </mc:AlternateContent>
  <bookViews>
    <workbookView xWindow="0" yWindow="0" windowWidth="28800" windowHeight="10635" firstSheet="7" activeTab="8"/>
  </bookViews>
  <sheets>
    <sheet name="Général" sheetId="1" r:id="rId1"/>
    <sheet name="Tableau de bord - Comp. int'l" sheetId="12" r:id="rId2"/>
    <sheet name="Évaluation - comp. int'l" sheetId="2" r:id="rId3"/>
    <sheet name="Int. Dashboard Detail" sheetId="14" state="hidden" r:id="rId4"/>
    <sheet name="Tableau de bord - comp. nat'l." sheetId="17" r:id="rId5"/>
    <sheet name="Dom. Dashboard Detail" sheetId="19" state="hidden" r:id="rId6"/>
    <sheet name="Évaluation - comp. nat'l" sheetId="18" r:id="rId7"/>
    <sheet name="Liste de contrôle d'événement" sheetId="16" r:id="rId8"/>
    <sheet name="Ressources additionnelles" sheetId="20" r:id="rId9"/>
    <sheet name="Dropdown List" sheetId="13" state="hidden" r:id="rId10"/>
  </sheets>
  <definedNames>
    <definedName name="_xlnm._FilterDatabase" localSheetId="2" hidden="1">'Évaluation - comp. int''l'!$B$5:$E$192</definedName>
    <definedName name="_xlnm._FilterDatabase" localSheetId="6" hidden="1">'Évaluation - comp. nat''l'!$B$5:$E$188</definedName>
    <definedName name="_xlnm.Print_Area" localSheetId="0">Général!$B$1:$B$24</definedName>
    <definedName name="_xlnm.Print_Area" localSheetId="7">'Liste de contrôle d''événement'!$B$1:$I$167</definedName>
    <definedName name="_xlnm.Print_Area" localSheetId="8">'Ressources additionnelles'!$A$1:$C$15</definedName>
    <definedName name="_xlnm.Print_Area" localSheetId="1">'Tableau de bord - Comp. int''l'!$A$1:$M$44</definedName>
    <definedName name="_xlnm.Print_Area" localSheetId="4">'Tableau de bord - comp. nat''l.'!$A$1:$M$44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83" i="18" l="1"/>
  <c r="D108" i="18"/>
  <c r="D98" i="18"/>
  <c r="D87" i="18"/>
  <c r="D76" i="18"/>
  <c r="D68" i="18"/>
  <c r="D49" i="18"/>
  <c r="D39" i="18"/>
  <c r="D28" i="18"/>
  <c r="D184" i="18"/>
  <c r="D122" i="18"/>
  <c r="D109" i="18"/>
  <c r="D99" i="18"/>
  <c r="D88" i="18"/>
  <c r="D77" i="18"/>
  <c r="D69" i="18"/>
  <c r="D50" i="18"/>
  <c r="D29" i="18"/>
  <c r="D14" i="18"/>
  <c r="D182" i="18"/>
  <c r="D120" i="18"/>
  <c r="D107" i="18"/>
  <c r="D97" i="18"/>
  <c r="D86" i="18"/>
  <c r="D75" i="18"/>
  <c r="D67" i="18"/>
  <c r="D48" i="18"/>
  <c r="D38" i="18"/>
  <c r="D27" i="18"/>
  <c r="D13" i="18"/>
  <c r="D15" i="2"/>
  <c r="D14" i="2"/>
  <c r="D188" i="2"/>
  <c r="D126" i="2"/>
  <c r="D113" i="2"/>
  <c r="D102" i="2"/>
  <c r="D91" i="2"/>
  <c r="D80" i="2"/>
  <c r="D72" i="2"/>
  <c r="D51" i="2"/>
  <c r="D30" i="2"/>
  <c r="D187" i="2"/>
  <c r="D125" i="2"/>
  <c r="D112" i="2"/>
  <c r="D101" i="2"/>
  <c r="D90" i="2"/>
  <c r="D79" i="2"/>
  <c r="D71" i="2"/>
  <c r="D50" i="2"/>
  <c r="D40" i="2"/>
  <c r="D29" i="2"/>
  <c r="D186" i="2"/>
  <c r="D124" i="2"/>
  <c r="D111" i="2"/>
  <c r="D100" i="2"/>
  <c r="D89" i="2"/>
  <c r="D78" i="2"/>
  <c r="D70" i="2"/>
  <c r="D49" i="2"/>
  <c r="D39" i="2"/>
  <c r="D28" i="2"/>
  <c r="F184" i="18" l="1"/>
  <c r="F183" i="18"/>
  <c r="F182" i="18"/>
  <c r="D121" i="18"/>
  <c r="D19" i="19"/>
  <c r="D17" i="19"/>
  <c r="D16" i="19"/>
  <c r="F7" i="19"/>
  <c r="D15" i="18" l="1"/>
  <c r="J7" i="19" s="1"/>
  <c r="I7" i="19" s="1"/>
  <c r="D7" i="19"/>
  <c r="F27" i="18"/>
  <c r="D11" i="19"/>
  <c r="F28" i="18"/>
  <c r="E11" i="19"/>
  <c r="F29" i="18"/>
  <c r="F11" i="19"/>
  <c r="F38" i="18"/>
  <c r="D12" i="19"/>
  <c r="F39" i="18"/>
  <c r="E12" i="19"/>
  <c r="F48" i="18"/>
  <c r="D13" i="19"/>
  <c r="F49" i="18"/>
  <c r="E13" i="19"/>
  <c r="F50" i="18"/>
  <c r="F13" i="19"/>
  <c r="F67" i="18"/>
  <c r="D14" i="19"/>
  <c r="F68" i="18"/>
  <c r="E14" i="19"/>
  <c r="F69" i="18"/>
  <c r="F14" i="19"/>
  <c r="F75" i="18"/>
  <c r="D15" i="19"/>
  <c r="F76" i="18"/>
  <c r="E15" i="19"/>
  <c r="F77" i="18"/>
  <c r="F15" i="19"/>
  <c r="F87" i="18"/>
  <c r="E16" i="19"/>
  <c r="F88" i="18"/>
  <c r="F16" i="19"/>
  <c r="F98" i="18"/>
  <c r="E17" i="19"/>
  <c r="F99" i="18"/>
  <c r="F17" i="19"/>
  <c r="F107" i="18"/>
  <c r="D18" i="19"/>
  <c r="F108" i="18"/>
  <c r="E18" i="19"/>
  <c r="F109" i="18"/>
  <c r="F18" i="19"/>
  <c r="F121" i="18"/>
  <c r="E19" i="19"/>
  <c r="F122" i="18"/>
  <c r="F19" i="19"/>
  <c r="F24" i="19"/>
  <c r="E24" i="19"/>
  <c r="D24" i="19"/>
  <c r="F185" i="18"/>
  <c r="G24" i="19" s="1"/>
  <c r="D126" i="18"/>
  <c r="D100" i="18"/>
  <c r="F120" i="18"/>
  <c r="D89" i="18"/>
  <c r="F86" i="18"/>
  <c r="F97" i="18"/>
  <c r="D78" i="18"/>
  <c r="D110" i="18"/>
  <c r="D127" i="18"/>
  <c r="D30" i="18"/>
  <c r="D123" i="18"/>
  <c r="D70" i="18"/>
  <c r="D185" i="18"/>
  <c r="D51" i="18"/>
  <c r="F70" i="18" l="1"/>
  <c r="G14" i="19" s="1"/>
  <c r="J11" i="19"/>
  <c r="D40" i="18"/>
  <c r="F12" i="19" s="1"/>
  <c r="F20" i="19" s="1"/>
  <c r="F123" i="18"/>
  <c r="G19" i="19" s="1"/>
  <c r="E20" i="19"/>
  <c r="F51" i="18"/>
  <c r="G13" i="19" s="1"/>
  <c r="E15" i="18"/>
  <c r="F30" i="18"/>
  <c r="G11" i="19" s="1"/>
  <c r="F100" i="18"/>
  <c r="G17" i="19" s="1"/>
  <c r="D20" i="19"/>
  <c r="F127" i="18"/>
  <c r="F78" i="18"/>
  <c r="G15" i="19" s="1"/>
  <c r="F110" i="18"/>
  <c r="G18" i="19" s="1"/>
  <c r="F89" i="18"/>
  <c r="G16" i="19" s="1"/>
  <c r="E48" i="18"/>
  <c r="J13" i="19"/>
  <c r="H13" i="19" s="1"/>
  <c r="E68" i="18"/>
  <c r="J14" i="19"/>
  <c r="H14" i="19" s="1"/>
  <c r="E122" i="18"/>
  <c r="J19" i="19"/>
  <c r="H19" i="19" s="1"/>
  <c r="H11" i="19"/>
  <c r="E107" i="18"/>
  <c r="J18" i="19"/>
  <c r="H18" i="19" s="1"/>
  <c r="E77" i="18"/>
  <c r="J15" i="19"/>
  <c r="H15" i="19" s="1"/>
  <c r="E88" i="18"/>
  <c r="J16" i="19"/>
  <c r="H16" i="19" s="1"/>
  <c r="E99" i="18"/>
  <c r="J17" i="19"/>
  <c r="H17" i="19" s="1"/>
  <c r="E182" i="18"/>
  <c r="J24" i="19"/>
  <c r="H24" i="19" s="1"/>
  <c r="I24" i="19" s="1"/>
  <c r="E69" i="18"/>
  <c r="E67" i="18"/>
  <c r="E86" i="18"/>
  <c r="E87" i="18"/>
  <c r="F126" i="18"/>
  <c r="E183" i="18"/>
  <c r="E76" i="18"/>
  <c r="E97" i="18"/>
  <c r="E98" i="18"/>
  <c r="E120" i="18"/>
  <c r="E121" i="18"/>
  <c r="E75" i="18"/>
  <c r="E50" i="18"/>
  <c r="E49" i="18"/>
  <c r="E27" i="18"/>
  <c r="E28" i="18"/>
  <c r="E184" i="18"/>
  <c r="E29" i="18"/>
  <c r="E108" i="18"/>
  <c r="E109" i="18"/>
  <c r="I19" i="19" l="1"/>
  <c r="I14" i="19"/>
  <c r="I11" i="19"/>
  <c r="I13" i="19"/>
  <c r="I15" i="19"/>
  <c r="I17" i="19"/>
  <c r="I18" i="19"/>
  <c r="I16" i="19"/>
  <c r="F40" i="18"/>
  <c r="F41" i="18" s="1"/>
  <c r="G12" i="19" s="1"/>
  <c r="D41" i="18"/>
  <c r="D128" i="18"/>
  <c r="D7" i="14"/>
  <c r="F7" i="14"/>
  <c r="E40" i="18" l="1"/>
  <c r="J12" i="19"/>
  <c r="G20" i="19"/>
  <c r="F128" i="18"/>
  <c r="F129" i="18" s="1"/>
  <c r="D129" i="18"/>
  <c r="E128" i="18" s="1"/>
  <c r="E38" i="18"/>
  <c r="E39" i="18"/>
  <c r="H12" i="19" l="1"/>
  <c r="J20" i="19"/>
  <c r="E126" i="18"/>
  <c r="E127" i="18"/>
  <c r="D73" i="2"/>
  <c r="J17" i="14" s="1"/>
  <c r="H17" i="14" s="1"/>
  <c r="F72" i="2"/>
  <c r="F17" i="14" s="1"/>
  <c r="F71" i="2"/>
  <c r="E17" i="14" s="1"/>
  <c r="F70" i="2"/>
  <c r="D17" i="14" s="1"/>
  <c r="H20" i="19" l="1"/>
  <c r="I12" i="19"/>
  <c r="I20" i="19" s="1"/>
  <c r="G17" i="14"/>
  <c r="I17" i="14" s="1"/>
  <c r="F73" i="2"/>
  <c r="F188" i="2" l="1"/>
  <c r="F27" i="14" s="1"/>
  <c r="F187" i="2"/>
  <c r="E27" i="14" s="1"/>
  <c r="F186" i="2"/>
  <c r="D27" i="14" s="1"/>
  <c r="F112" i="2"/>
  <c r="E21" i="14" s="1"/>
  <c r="F113" i="2"/>
  <c r="F21" i="14" s="1"/>
  <c r="F102" i="2"/>
  <c r="F20" i="14" s="1"/>
  <c r="F101" i="2"/>
  <c r="E20" i="14" s="1"/>
  <c r="F100" i="2"/>
  <c r="D20" i="14" s="1"/>
  <c r="F91" i="2"/>
  <c r="F19" i="14" s="1"/>
  <c r="F90" i="2"/>
  <c r="E19" i="14" s="1"/>
  <c r="F89" i="2"/>
  <c r="D19" i="14" s="1"/>
  <c r="F80" i="2"/>
  <c r="F18" i="14" s="1"/>
  <c r="F79" i="2"/>
  <c r="E18" i="14" s="1"/>
  <c r="F78" i="2"/>
  <c r="D18" i="14" s="1"/>
  <c r="F51" i="2"/>
  <c r="F50" i="2"/>
  <c r="E16" i="14" s="1"/>
  <c r="F49" i="2"/>
  <c r="D16" i="14" s="1"/>
  <c r="G19" i="14" l="1"/>
  <c r="G20" i="14"/>
  <c r="G27" i="14"/>
  <c r="G18" i="14"/>
  <c r="F126" i="2"/>
  <c r="F22" i="14" s="1"/>
  <c r="F125" i="2"/>
  <c r="E22" i="14" s="1"/>
  <c r="F124" i="2"/>
  <c r="D22" i="14" s="1"/>
  <c r="F111" i="2"/>
  <c r="F92" i="2"/>
  <c r="F52" i="2"/>
  <c r="F103" i="2"/>
  <c r="F189" i="2"/>
  <c r="F81" i="2"/>
  <c r="F40" i="2"/>
  <c r="E15" i="14" s="1"/>
  <c r="F39" i="2"/>
  <c r="D15" i="14" s="1"/>
  <c r="F30" i="2"/>
  <c r="F14" i="14" s="1"/>
  <c r="F29" i="2"/>
  <c r="E14" i="14" s="1"/>
  <c r="F28" i="2"/>
  <c r="D14" i="14" s="1"/>
  <c r="D189" i="2"/>
  <c r="J27" i="14" s="1"/>
  <c r="H27" i="14" s="1"/>
  <c r="D127" i="2"/>
  <c r="J22" i="14" s="1"/>
  <c r="H22" i="14" s="1"/>
  <c r="F114" i="2" l="1"/>
  <c r="D21" i="14"/>
  <c r="G21" i="14" s="1"/>
  <c r="D130" i="2"/>
  <c r="I27" i="14"/>
  <c r="F127" i="2"/>
  <c r="G22" i="14"/>
  <c r="I22" i="14" s="1"/>
  <c r="E23" i="14"/>
  <c r="D131" i="2"/>
  <c r="F131" i="2"/>
  <c r="F130" i="2"/>
  <c r="F31" i="2"/>
  <c r="G14" i="14" s="1"/>
  <c r="D16" i="2"/>
  <c r="E16" i="2" s="1"/>
  <c r="D31" i="2"/>
  <c r="E187" i="2"/>
  <c r="E188" i="2"/>
  <c r="E186" i="2"/>
  <c r="E125" i="2"/>
  <c r="E126" i="2"/>
  <c r="E124" i="2"/>
  <c r="E71" i="2"/>
  <c r="E72" i="2"/>
  <c r="E70" i="2"/>
  <c r="J14" i="14" l="1"/>
  <c r="H14" i="14" s="1"/>
  <c r="I14" i="14" s="1"/>
  <c r="D41" i="2"/>
  <c r="D132" i="2" s="1"/>
  <c r="D23" i="14"/>
  <c r="J7" i="14"/>
  <c r="I7" i="14" s="1"/>
  <c r="E30" i="2"/>
  <c r="D81" i="2"/>
  <c r="J18" i="14" s="1"/>
  <c r="H18" i="14" s="1"/>
  <c r="I18" i="14" s="1"/>
  <c r="E29" i="2"/>
  <c r="E28" i="2"/>
  <c r="F41" i="2" l="1"/>
  <c r="E79" i="2"/>
  <c r="E80" i="2"/>
  <c r="E78" i="2"/>
  <c r="D42" i="2"/>
  <c r="E41" i="2" l="1"/>
  <c r="J15" i="14"/>
  <c r="F16" i="14"/>
  <c r="G16" i="14" s="1"/>
  <c r="F15" i="14"/>
  <c r="F42" i="2"/>
  <c r="E39" i="2"/>
  <c r="D92" i="2"/>
  <c r="J19" i="14" s="1"/>
  <c r="H19" i="14" s="1"/>
  <c r="I19" i="14" s="1"/>
  <c r="D52" i="2"/>
  <c r="J16" i="14" s="1"/>
  <c r="H16" i="14" s="1"/>
  <c r="E40" i="2"/>
  <c r="I16" i="14" l="1"/>
  <c r="G15" i="14"/>
  <c r="F23" i="14"/>
  <c r="H15" i="14"/>
  <c r="E49" i="2"/>
  <c r="E91" i="2"/>
  <c r="E89" i="2"/>
  <c r="E90" i="2"/>
  <c r="E50" i="2"/>
  <c r="E51" i="2"/>
  <c r="I15" i="14" l="1"/>
  <c r="G23" i="14"/>
  <c r="D103" i="2"/>
  <c r="J20" i="14" s="1"/>
  <c r="H20" i="14" l="1"/>
  <c r="E100" i="2"/>
  <c r="E101" i="2"/>
  <c r="E102" i="2"/>
  <c r="D114" i="2"/>
  <c r="J21" i="14" s="1"/>
  <c r="H21" i="14" s="1"/>
  <c r="I21" i="14" s="1"/>
  <c r="J23" i="14" l="1"/>
  <c r="I20" i="14"/>
  <c r="I23" i="14" s="1"/>
  <c r="H23" i="14"/>
  <c r="F132" i="2"/>
  <c r="E112" i="2"/>
  <c r="E113" i="2"/>
  <c r="E111" i="2"/>
  <c r="F133" i="2" l="1"/>
  <c r="D133" i="2"/>
  <c r="E132" i="2" l="1"/>
  <c r="E130" i="2"/>
  <c r="E131" i="2"/>
</calcChain>
</file>

<file path=xl/comments1.xml><?xml version="1.0" encoding="utf-8"?>
<comments xmlns="http://schemas.openxmlformats.org/spreadsheetml/2006/main">
  <authors>
    <author>Helene Lavigne</author>
  </authors>
  <commentList>
    <comment ref="D6" authorId="0" shapeId="0">
      <text>
        <r>
          <rPr>
            <b/>
            <sz val="9"/>
            <color rgb="FF000000"/>
            <rFont val="Tahoma"/>
            <family val="2"/>
          </rPr>
          <t>Helene Lavigne:</t>
        </r>
        <r>
          <rPr>
            <sz val="9"/>
            <color rgb="FF000000"/>
            <rFont val="Tahoma"/>
            <family val="2"/>
          </rPr>
          <t xml:space="preserve">
</t>
        </r>
        <r>
          <rPr>
            <sz val="9"/>
            <color rgb="FF000000"/>
            <rFont val="Tahoma"/>
            <family val="2"/>
          </rPr>
          <t xml:space="preserve">Yes - Oui
</t>
        </r>
        <r>
          <rPr>
            <sz val="9"/>
            <color rgb="FF000000"/>
            <rFont val="Tahoma"/>
            <family val="2"/>
          </rPr>
          <t>No - Non</t>
        </r>
      </text>
    </comment>
    <comment ref="D12" authorId="0" shapeId="0">
      <text>
        <r>
          <rPr>
            <b/>
            <sz val="9"/>
            <color rgb="FF000000"/>
            <rFont val="Tahoma"/>
            <family val="2"/>
          </rPr>
          <t>Helene Lavigne:</t>
        </r>
        <r>
          <rPr>
            <sz val="9"/>
            <color rgb="FF000000"/>
            <rFont val="Tahoma"/>
            <family val="2"/>
          </rPr>
          <t xml:space="preserve">
</t>
        </r>
        <r>
          <rPr>
            <sz val="9"/>
            <color rgb="FF000000"/>
            <rFont val="Tahoma"/>
            <family val="2"/>
          </rPr>
          <t xml:space="preserve">Éclosion active
</t>
        </r>
        <r>
          <rPr>
            <sz val="9"/>
            <color rgb="FF000000"/>
            <rFont val="Tahoma"/>
            <family val="2"/>
          </rPr>
          <t xml:space="preserve">Éclosion saisonière ou maîtrisée
</t>
        </r>
        <r>
          <rPr>
            <sz val="9"/>
            <color rgb="FF000000"/>
            <rFont val="Tahoma"/>
            <family val="2"/>
          </rPr>
          <t>Éclosion post pic ou contrôlée</t>
        </r>
      </text>
    </comment>
    <comment ref="D24" authorId="0" shapeId="0">
      <text>
        <r>
          <rPr>
            <b/>
            <sz val="9"/>
            <color rgb="FF000000"/>
            <rFont val="Tahoma"/>
            <family val="2"/>
          </rPr>
          <t>Helene Lavigne:</t>
        </r>
        <r>
          <rPr>
            <sz val="9"/>
            <color rgb="FF000000"/>
            <rFont val="Tahoma"/>
            <family val="2"/>
          </rPr>
          <t xml:space="preserve">
</t>
        </r>
        <r>
          <rPr>
            <sz val="9"/>
            <color rgb="FF000000"/>
            <rFont val="Tahoma"/>
            <family val="2"/>
          </rPr>
          <t xml:space="preserve">Oui (complété)
</t>
        </r>
        <r>
          <rPr>
            <sz val="9"/>
            <color rgb="FF000000"/>
            <rFont val="Tahoma"/>
            <family val="2"/>
          </rPr>
          <t xml:space="preserve">Peut-être (en cours)
</t>
        </r>
        <r>
          <rPr>
            <sz val="9"/>
            <color rgb="FF000000"/>
            <rFont val="Tahoma"/>
            <family val="2"/>
          </rPr>
          <t xml:space="preserve">Non (n'a pas été pris en compte
</t>
        </r>
        <r>
          <rPr>
            <sz val="9"/>
            <color rgb="FF000000"/>
            <rFont val="Tahoma"/>
            <family val="2"/>
          </rPr>
          <t>)</t>
        </r>
      </text>
    </comment>
  </commentList>
</comments>
</file>

<file path=xl/comments2.xml><?xml version="1.0" encoding="utf-8"?>
<comments xmlns="http://schemas.openxmlformats.org/spreadsheetml/2006/main">
  <authors>
    <author>tc={40FBBF61-89D5-4A64-A000-DFD28BC5AA65}</author>
    <author>tc={9569DF63-29A2-4329-80BA-897803E98C55}</author>
  </authors>
  <commentList>
    <comment ref="D6" authorId="0"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Yes - Oui
No - Non</t>
        </r>
      </text>
    </comment>
    <comment ref="D23" authorId="1" shapeId="0">
      <text>
        <r>
          <rPr>
            <sz val="12"/>
            <color theme="1"/>
            <rFont val="Calibri"/>
            <family val="2"/>
            <scheme val="minor"/>
          </rPr>
          <t>[Threaded comment]
Your version of Excel allows you to read this threaded comment; however, any edits to it will get removed if the file is opened in a newer version of Excel. Learn more: https://go.microsoft.com/fwlink/?linkid=870924
Comment:
    Oui (complété)
Peut-être (en cours)
Non (n'a pas été pris en compte
)</t>
        </r>
      </text>
    </comment>
  </commentList>
</comments>
</file>

<file path=xl/sharedStrings.xml><?xml version="1.0" encoding="utf-8"?>
<sst xmlns="http://schemas.openxmlformats.org/spreadsheetml/2006/main" count="1098" uniqueCount="397">
  <si>
    <t>Note d’information pour l’outil d’évaluation du retour à la compétition (R-CAT) pour le sport de haute performance au Canada</t>
  </si>
  <si>
    <t>Cher sport:</t>
  </si>
  <si>
    <t xml:space="preserve">Cet outil d’évaluation a été conçu pour vous aider lorsque vous envisagez un retour à un environnement de compétition dans le contexte actuel de la pandémie de la COVID-19. L’outil informe votre prise de décision d’assister à des compétitions nationales ou internationales et invite à la réflexion dans le cadre de l’organisation de l’événement sportif. En plus des renseignements disponibles auprès des autorités de santé publique locales, cet outil peut vous aider à : </t>
  </si>
  <si>
    <t>*  évaluer le risque d’une compétition nationale et/ou internationale de manière quantitative et qualitative,</t>
  </si>
  <si>
    <t>*  établir le niveau de préparation de l’événement relativement aux risques liés à la COVID-19,</t>
  </si>
  <si>
    <t>*  éclaircir les démarches à entreprendre pour atténuer et réduire davantage les risques.</t>
  </si>
  <si>
    <t>Quelques considérations clés dont il faut tenir compte avant d’utiliser cet outil :</t>
  </si>
  <si>
    <t>*   Les questions d’évaluation du risque contenues dans cet outil ont été spécifiquement développées pour aider les leaders sportifs à évaluer des événements sportifs de masse et s’appuient sur des documents de l’Organisation mondiale de la Santé publiés dans le contexte de l’éclosion de la COVID-19.</t>
  </si>
  <si>
    <t>*  Les lignes directrices et règlements de santé locaux et/ou fédéraux auront toujours préséance sur ces lignes directrices et documents de référence.</t>
  </si>
  <si>
    <t>*  L’objectif est de minimiser le plus possible le risque, en tenant compte qu’il subsistera toujours un certain risque.</t>
  </si>
  <si>
    <t>*   Nous recommandons l’utilisation de cet outil à l’étape initiale de l’organisation et de la planification pour assister à l’événement et de répéter son utilisation à chaque fois qu’un changement important pourrait affecter l’événement compétitif (modification de l’étape de la pandémie, nouvelles découvertes à propos du virus, nouvelles recommandations de santé publique ou modification forcée à la configuration de votre course).</t>
  </si>
  <si>
    <t xml:space="preserve">* Il importe de reconnaître que même si vous utilisez cet outil, il n’existe aucune garantie que les mesures d’atténuation suggérées suffisent à réduire le risque et vous permettent d’accueillir sécuritairement l’événement. La décision de se rendre à une compétition devrait être prise de concert avec un médecin en chef et/ou les autorités de santé publique et tenir compte de toutes les données et les informations disponibles. </t>
  </si>
  <si>
    <t xml:space="preserve">*  Cet outil adopte la définition des rassemblements de masse de l’Organisation mondiale de la santé (OMS) : « … caractérisés par la concentration de personnes à un endroit spécifique, pour une raison spécifique, pour une période donnée et qui a le potentiel de mettre une pression énorme sur les ressources de planification et d’intervention d’un pays ou d’une collectivité. »  </t>
  </si>
  <si>
    <t>*  Bien que dans le contexte d’un événement sportif de masse, la taille du rassemblement a évidemment un impact sur les risques qui y sont associés, la définition n’est pas reliée à un nombre particulier de personnes (athlètes, bénévoles, main d’œuvre) car chaque collectivité du Canada possède une capacité différente dans le cadre de la gestion de foules et d’intervention en cas d’urgence. Ainsi, l’outil présent peut convenir à des événements compétitifs de toute taille, adapté aux circonstances.</t>
  </si>
  <si>
    <t xml:space="preserve">*  Comme cet outil est destiné à convenir à tous les événements de sports de masse (peu importe le sport, le niveau de compétition et la taille de l’événement), certains éléments pourraient ne pas s’appliquer à votre contexte particulier. Cependant, l’objectif de cet outil est de fournir des renseignements utiles sur les manières d’atténuer le risque de la transmission de maladies infectieuses dans un environnement compétitif au Canada comme à l’étranger. </t>
  </si>
  <si>
    <t>*  Cet outil et les documents sur lesquels il s’appuie devraient être considérés évolutifs et seront mis à jour dès que de davantage de données et de connaissances scientifiques au sujet de l’éclosion de la maladie infectieuse actuelle deviennent disponibles. Ainsi, nous vous encourageons fortement de vérifier régulièrement ce site web pour toujours consulter la version la plus récente de l’outil.</t>
  </si>
  <si>
    <t>A. Évaluation du risque</t>
  </si>
  <si>
    <t>Cote %</t>
  </si>
  <si>
    <t>Risque très faible</t>
  </si>
  <si>
    <t>85-100</t>
  </si>
  <si>
    <t>Risque faible</t>
  </si>
  <si>
    <t>70-84</t>
  </si>
  <si>
    <t>Risque modéré</t>
  </si>
  <si>
    <t>50-69</t>
  </si>
  <si>
    <t>Risque élevé</t>
  </si>
  <si>
    <t>35-49</t>
  </si>
  <si>
    <t>Risque très élevé</t>
  </si>
  <si>
    <t>0-34</t>
  </si>
  <si>
    <t>A. Ce diagramme à bandes représente l'évaluation du risque de votre événement. D'après les renseignements que vous avez fournis, il donne une cote sur l'évaluation du risque qui inclut les facteurs propres aux rassemblements de masse lors d'événements sportifs. Plus le pourcentage est élevé, meilleure est la cote liée aux mesures d'atténuation.</t>
  </si>
  <si>
    <t>C. État de préparation propre à chaque sport</t>
  </si>
  <si>
    <t>Excellent</t>
  </si>
  <si>
    <t>Très bon</t>
  </si>
  <si>
    <t>Modéré</t>
  </si>
  <si>
    <t>Mauvais</t>
  </si>
  <si>
    <t>Très mauvais</t>
  </si>
  <si>
    <t>C. Ce diagramme à bandes représente l'état de préparation propre à chaque sport pour votre événement. D'après les renseignements que vous avez fournis, il donne les points forts de votre plan de contingence médical et les points à améliorer. Plus le pourcentage est élevé, meilleure est la cote liée aux mesures d'atténuation.</t>
  </si>
  <si>
    <t>B. État de préparation en matière de santé publique</t>
  </si>
  <si>
    <t>B. Ce diagramme à bandes représente l'état de préparation de votre événement en matière de santé publique. D'après les renseignements que vous avez fournis, il donne les points forts de votre plan de contingence médical et les points à améliorer.  Plus le pourcentage est élevé, meilleure est la cote liée aux mesures d'atténuation.</t>
  </si>
  <si>
    <t>Les questions ci-dessous permettront aux organisateurs d'événements sportifs d'examiner les facteurs additionnels se rapportant aux rassemblements de masse lors d'événements sportifs et d'actualiser leur évaluation du risque de la COVID-19 liée à l'événement. Cela aidera les organisateurs à comprendre et à gérer tout risque additionnel lié à la COVID-19. L'évaluation du risque doit être revue et réévaluée régulièrement au cours de la phase de planification; elle doit aussi être mise à jour immédiatement avant le passage à la phase opérationnelle, compte tenu de l'évolution rapide de la pandémie. Il convient de se référer aux orientations techniques et aux rapports de situation les plus récents fournis sur le site Web de l'OMS. L'évaluation du risque de la COVID-19 liée à l'événement sportif doit être coordonnée et intégrée à l'évaluation nationale du risque de la COVID-19 du pays hôte. La personne qui remplit le questionnaire devrait inclure les recommandations des autorités locales de santé publique, consulter les dernières orientations techniques de l'OMS et de la fédération sportive internationale concernée et s'assurer qu'il existe une évaluation actualisée de la situation épidémiologique.</t>
  </si>
  <si>
    <t>Évaluation du risque</t>
  </si>
  <si>
    <t>Évaluation du risque (international)</t>
  </si>
  <si>
    <t>Veuillez répondre par Oui ou Non aux questions suivantes afin de déterminer une cote d'évaluation du risque qui inclut les facteurs se rapportant aux événements sportifs de masse.</t>
  </si>
  <si>
    <t>Réponse (liste déroulante)</t>
  </si>
  <si>
    <t>Commentaires/Détails</t>
  </si>
  <si>
    <t>Nom de la personne responsable</t>
  </si>
  <si>
    <t>L'événement aura-t-il lieu sur un territoire qui connaît une transmission documentée active et locale de la COVID-19 (propagation communautaire)?</t>
  </si>
  <si>
    <t>S'il y a des limites sur la taille des rassemblements, répondez Oui.</t>
  </si>
  <si>
    <t>L'événement aura-t-il lieu dans plusieurs sites, villes, régions ou pays?</t>
  </si>
  <si>
    <t>L'événement inclura-t-elle des participants (athlètes) venant d'un territoire qui connaît une transmission documentée active et locale de la COVID-19 (propagation communautaire)?</t>
  </si>
  <si>
    <t>L'événement inclura-t-il un nombre considérable de participants (athlètes) qui risquent de développer une forme grave de la COVID-19 (p. ex. des athlètes ayant une déficience particulière ou des personnes ayant des problèmes de santé sous-jacents)?</t>
  </si>
  <si>
    <t>L'événement inclura-t-il des situations qui peuvent accentuer la propagation de la COVID-19 (p. ex. un départ de masse ou une arrivée groupée, une intervention médicale, des contacts inévitables ou des mesures de distanciation limitées)?</t>
  </si>
  <si>
    <t>L'événement aura-t-il lieu à l'intérieur?</t>
  </si>
  <si>
    <t>Selon l'OMS, dans quelle phase de la pandémie se trouve le pays où aura lieu l'événement?</t>
  </si>
  <si>
    <t>Active Outbreak</t>
  </si>
  <si>
    <t>Réponse</t>
  </si>
  <si>
    <t>%</t>
  </si>
  <si>
    <t>Oui</t>
  </si>
  <si>
    <t>Non</t>
  </si>
  <si>
    <t>Réponses au total</t>
  </si>
  <si>
    <t>État de préparation en matière de santé publique</t>
  </si>
  <si>
    <t>État de préparation en matière de santé publique (international)</t>
  </si>
  <si>
    <t>B. État de préparation/ santé publique</t>
  </si>
  <si>
    <t>Liste de contrôle des mesures d'atténuation pour les rassemblements de masse durant la pandémie de COVID-19 : addenda pour les événements sportifs</t>
  </si>
  <si>
    <t>Les mesures d’atténuation évaluent les efforts déployés et la planification effectuée pour réduire le risque de transmission de la COVID-19 au cours de l’événement. Étant donné que les mesures d’atténuation prises dans le cadre du rassemblement de masse peuvent réduire le risque global de transmission de la COVID-19, elles doivent être prises en compte une fois l’évaluation des risques effectuée, pour mieux comprendre le risque global de transmission et de nouvelle propagation de la COVID-19 si le rassemblement de masse a lieu. La matrice de décision utilise la cote de risque et la cote liée aux mesures d’atténuation pour évaluer le risque global que le rassemblement de masse peut contribuer à la transmission et à une nouvelle propagation de la COVID-19.</t>
  </si>
  <si>
    <t>Compréhension globale de la situation actuelle de la COVID-19 par les organisateurs de l'événement</t>
  </si>
  <si>
    <t>Les organisateurs et le personnel responsable ont-ils été informés des plus récentes directives diffusées sur la pandémie de la COVID-19 (ressources Web officielles provenant de l’OMS, du CDC, de l’ECDC, de l’ONU, des fédérations sportives internationales, des autorités locales de santé publique)? Les organisateurs et le personnel concerné sont-ils déterminés à suivre les directives disponibles?</t>
  </si>
  <si>
    <t>Yes (Completed)</t>
  </si>
  <si>
    <t>Les organisateurs ont-ils pris connaissance des rapports de situation au niveau mondial et au niveau local publiés par l’OMS ou les autorités locales de santé publique?</t>
  </si>
  <si>
    <t xml:space="preserve"> </t>
  </si>
  <si>
    <t>Les organisateurs et le personnel responsable comprennent-ils les risques et les voies de transmission de la COVID-19, les mesures à prendre par les gens pour limiter la propagation de la maladie, les meilleures pratiques reconnues (notamment l’étiquette respiratoire, l’hygiène des mains, la distanciation physique) et les restrictions de déplacement adoptées par les différents pays pouvant affecter le rassemblement de masse?</t>
  </si>
  <si>
    <t>Cote</t>
  </si>
  <si>
    <t>Oui (Complété)</t>
  </si>
  <si>
    <t>Peut-être (En cours)</t>
  </si>
  <si>
    <t>Non (N'a pas été pris en compte)</t>
  </si>
  <si>
    <t>Préparation aux situations d'urgence et plans d'intervention pour l'événement</t>
  </si>
  <si>
    <t>Un plan de contingence médical pour la COVID-19 a-t-il été élaboré dans le cadre de cet événement sportif de masse?</t>
  </si>
  <si>
    <t>Le plan de contingence médical comprend-t-il des renseignements sur la manière dont les gens accèdent au système de santé du pays hôte (p. ex. service d'assistance téléphonique, équipes médicales et postes de premiers soins lors des rassemblements de masse, système de santé local)?</t>
  </si>
  <si>
    <t>La structure organisationnelle du rassemblement de masse compte-t-elle un coordonnateur ou une unité d'intervention d'urgence contre la COVID-19 dont les rôles et les responsabilités sont définis et qui est chargé de coordonner la planification de la préparation et de l'intervention sanitaires?</t>
  </si>
  <si>
    <t>Les organisateurs de l'événement du pays hôte ont-ils demandé un soutien à l'OMS ou aux autorités locales de santé publiques?</t>
  </si>
  <si>
    <t>Les organisateurs du rassemblement de masse ont-ils acquis le matériel suivant pour aider à réduire le risque de transmission de la COVID-19?</t>
  </si>
  <si>
    <t>Équipement de protection individuelle (p. ex. masques, gants et blouses) pour le personnel médical sur le site.</t>
  </si>
  <si>
    <t>Désinfectants pour les mains et gels à base d'alcool, mouchoirs, distributeurs de savon fréquemment remplacés, contenants fermés dans les salles de bain et les vestiaires destinés à l'élimination sécuritaire du matériel hygiénique (mouchoirs, serviettes, produits sanitaires).</t>
  </si>
  <si>
    <t>Désinfectants pour les mains et gels à base d'alcool à l'entrée de tous les sites et à travers tous les sites.</t>
  </si>
  <si>
    <t>Si une personne ne se sent pas bien ou présente des symptômes d'une infection respiratoire aigüe durant l'événement :</t>
  </si>
  <si>
    <t>Y a-t-il une procédure qui identifie clairement avec qui l'athlète ou le spectateur doit communiquer et comment il doit le faire s'il ne se sent pas bien?</t>
  </si>
  <si>
    <t>Y a-t-il un protocole qui détermine avec qui les organisateurs de l'événement devraient communiquer dans le territoire hôte pour rapporter des cas présumés et demander des tests et des investigations épidémiologiques?</t>
  </si>
  <si>
    <t>Y a-t-il des services de premiers soins ou autres services médicaux présents sur le site et équipés pour aider les patients ayant des symptômes respiratoires?</t>
  </si>
  <si>
    <t>Y a-t-il des salles d'isolement ou des unités mobiles d'isolement sur le site?</t>
  </si>
  <si>
    <t>Y a-t-il des installations médicales désignées pour prendre en charge les patients atteints de la COVID-19 dans le territoire hôte?</t>
  </si>
  <si>
    <t>Y a-t-il des services de transport dotés de personnel médical formé pour transporter les patients gravement atteints d'une infection respiratoire aigüe à un hôpital, au besoin?</t>
  </si>
  <si>
    <t>Existe-t-il un horaire de nettoyage pour garantir que tous les sites sont propres et hygiéniques? Il est fortement recommandé d'essuyer régulièrement toutes les surfaces et tous le matériel avec un désinfectant (avant, durant et après l'épreuve et entre chaque départ lors d'une compétition).</t>
  </si>
  <si>
    <t>Y a-t-il des mesures de dépistage établies, y compris des contrôles de la température des personnes à l'entrée des sites, sur le site des épreuves, lors des déplacements et dans les installations médicales sur place (postes de premiers soins)?</t>
  </si>
  <si>
    <t>Le pays ou territoire hôte effectue-t-il des tests de diagnostic de la COVID-19 en laboratoire?</t>
  </si>
  <si>
    <t>5.1O</t>
  </si>
  <si>
    <t>Le pays ou territoire hôte possède-t-il un plan de préparation et d'intervention d'urgence en matière de santé publique qui est apte à traiter les maladies respiratoires aigües, y compris la COVID-19?</t>
  </si>
  <si>
    <t>Y a-t-il une entente préliminaire avec le territoire hôte pour soigner les cas de COVID-19 liés au rassemblement de masse?</t>
  </si>
  <si>
    <t>Si l'événement dure 14 jours ou plus, le plan de contingence médical inclut-il des ressources et des protocoles permettant de gérer toutes les interventions en matière de santé publique qui s'avéreraient nécessaires et d'appuyer les autorités nationales de santé publique si les participants sont infectés et tombent malades durant l'événement? Si l'événement dure moins de 14 jours, veuillez répondre par Non (N'a pas été pris en compte).</t>
  </si>
  <si>
    <t>Si l'événement dure moins de 14 jours, le plan de contingence médical inclut-il des protocoles permettant aux organisateurs d'avertir tous les participants d'une exposition éventuelle à la COVID-19 si les organisateurs sont informés de la présence de cas présumés ou confirmés ayant pris part à l'événement? Si l'événement dure 14 jours ou plus, veuillez répondre par Non (N'a pas été pris en compte).</t>
  </si>
  <si>
    <t>Y a-t-il des tests de dépistage de la COVID-19 disponibles pour les athlètes et le personnel?</t>
  </si>
  <si>
    <t>Coordination des partenaires et des intervenants</t>
  </si>
  <si>
    <t>Y a-t-il des processus établis, clairs et facilement compréhensibles pour rapporter les cas aux intervenants externes multi-sectoriels (y compris les autorités locales de santé publique, l'OMS, le CDC, l'ECDC, etc.) et diffuser les messages de communication du risque (médias)?</t>
  </si>
  <si>
    <t>Commandement et contrôle</t>
  </si>
  <si>
    <t>Y a-t-il une autorité/instance décisionnelle et une procédure établie pour modifier, restreindre, reporter ou annuler l'événement sportif de masse dans le contexte évolutif de la pandémie de la COVID-19?</t>
  </si>
  <si>
    <t>Quelles sont les conséquences financières de cette décision?</t>
  </si>
  <si>
    <t>Y a-t-il un plan pour activer un centre des opérations sanitaires stratégiques en présence de cas présumés de COVID-19 liés à l'événement sportif de masse?</t>
  </si>
  <si>
    <t>Les organisateurs, les bénévoles et le personnel de l'événement ont-il suivi une formation et participé à des exercices relativement aux procédures visant à assurer la sécurité personnelle et aux mesures d'atténuation d'urgence (y compris celles mentionnées dans la présente liste de contrôle)?</t>
  </si>
  <si>
    <t>Y a-t-il un plan financier de rechange en cas de modification, de report ou d'annulation de l'événement par les organisateurs?</t>
  </si>
  <si>
    <t>Communication du risque</t>
  </si>
  <si>
    <t xml:space="preserve"> L'événement sportif de masse inclut-il une stratégie de communication du risque relativement à la COVID-19?</t>
  </si>
  <si>
    <t>Une ou plusieurs personnes ont-elle été désignées pour diriger les activités médias et gérer toutes les communications externes avec les officiels gouvernementaux nationaux et internationaux, le grand public et les médias?</t>
  </si>
  <si>
    <t>Un suivi des médias nationaux et internationaux et des médias sociaux sera-t-il mis en place pour réfuter les rumeurs?</t>
  </si>
  <si>
    <t>Une coordination sera-t-elle été établie entre les chaînes officielles et les sites de médias sociaux comme Twitter, Facebook et Instagram pour permettre aux organisateurs de diffuser des messages ciblés afin de réfuter les rumeurs et les fausses déclarations ainsi que d'envoyer des mises à jour et des rapports de situation sur l'événement?</t>
  </si>
  <si>
    <t>Sensibilisation aux directives la santé publique relativement à la COVID-19 avant et pendant l'événement</t>
  </si>
  <si>
    <t>Est-ce que les conseils de la santé publique au sujet des caractéristiques cliniques de la COVID-19 et des mesures préventives comme l'étiquette respiratoire, l'hygiène des mains et la distanciation physique ont été partagés avec l'ensemble du personnel et des bénévoles de l'événement, les athlètes, le public et les intervenants pertinents?</t>
  </si>
  <si>
    <t>Est-ce que les renseignements au sujet des populations à risque on été communiqués aux athlètes, aux membres du public et aux autres afin qu'ils puissent prendre des décisions éclairées relativement à leur participation, selon leur facteur de risque personnel?</t>
  </si>
  <si>
    <t>Est-ce que les conseils de la santé publique incluent des renseignements sur la signification des mesures suivantes : quarantaine, isolement volontaire et autosurveillance des symptômes?</t>
  </si>
  <si>
    <t>Les organisateurs de l'événement publieront-ils des mises à jour régulières sur la situation de la pandémie avant, pendant et après l'événement?</t>
  </si>
  <si>
    <t>Capacité de mobilisation</t>
  </si>
  <si>
    <t>Y a-t-il des mécanismes de mobilisation en place au cas où une urgence de santé publique surviendrait durant le rassemblement de masse (c.-à-d. cas présumés et confirmés de COVID-19)?</t>
  </si>
  <si>
    <t>Les mécanismes de mobilisation incluent-ils du financement pour la mise en place de nouvelles mesures d'atténuation?</t>
  </si>
  <si>
    <t>Les mécanismes de mobilisation incluent-ils une réserve d'équipement (p. ex. équipement de protection individuelle)?</t>
  </si>
  <si>
    <t>Les mécanismes de mobilisation incluent-ils la formation de personnel supplémentaire?</t>
  </si>
  <si>
    <t>Les mécanismes de mobilisation incluent-ils les bénévoles?</t>
  </si>
  <si>
    <t>No (Not Considered)</t>
  </si>
  <si>
    <t>Résumé de l'état de préparation en matière de santé publique</t>
  </si>
  <si>
    <t>État de préparation propre à chaque sport</t>
  </si>
  <si>
    <t>État de préparation propre à chaque sport (international)</t>
  </si>
  <si>
    <t>Mesures d'atténuation particulières</t>
  </si>
  <si>
    <t>Mesures d'atténuation : athlètes</t>
  </si>
  <si>
    <t>La compétition se limite-t-elle aux athlètes de haute performance et aux athlètes professionnels?</t>
  </si>
  <si>
    <t>Les athlètes seront-ils séparés des autres groupes, comme les officiels, le personnel de soutien et les spectateurs, pour limiter la transmission?</t>
  </si>
  <si>
    <t>Un contrôle de l'état de santé a-t-il été effectué sur tous les athlètes avant de voyager afin de documenter les maladies concomitantes et les incapacités?</t>
  </si>
  <si>
    <t>Les athlètes recevront-ils des sacs scellables ou des contenants pour leur permettre d'entreposer ou d'éliminer de façon sécuritaire leur matériel hygiénique (p. ex. mouchoirs, serviettes, bouteilles d'eau)?</t>
  </si>
  <si>
    <t xml:space="preserve">Mesures d'atténuation : hygiène générale </t>
  </si>
  <si>
    <t>Y a-t-il des mesures préventives en place pour gérer de façon sécuritaire la réhydratation, les postes de ravitaillement sur le circuit de la compétition ou les services de récupération après l'épreuve?</t>
  </si>
  <si>
    <t>Y a-t-il des mesures préventives en place pour limiter le partage d'équipement, de serviettes, etc.?</t>
  </si>
  <si>
    <t>Le nettoyage et la désinfection des aires communes et de l'équipement (p. ex. toilettes, vestiaires, chambres d'appel, zone neutre, etc. ) seront-ils faits?</t>
  </si>
  <si>
    <t>11.1O</t>
  </si>
  <si>
    <t>Personnel : est-ce que tout le personnel de soutien doit nécesserairement voyager ou est-il possible de faire appel à un service de soutien virtuel?</t>
  </si>
  <si>
    <t>Mesures d'atténuation : circuit de la compétition</t>
  </si>
  <si>
    <t>Est-il possible de modifier la configuration de la ligne de départ, de la ligne d'arrivée et/ou du circuit de la compétition afin de limiter la transmission?</t>
  </si>
  <si>
    <t>Mesures d'atténuation : spectateurs</t>
  </si>
  <si>
    <t>L'événement peut-il avoir lieu sans les spectateurs, les personnalités de marque et les invités?</t>
  </si>
  <si>
    <t>L'événement sportif disposera-t-il de places désignées pour tous les spectateurs, les personnalités de marque et les invités?</t>
  </si>
  <si>
    <t>Mesures d'atténuation : voyage et transport</t>
  </si>
  <si>
    <t>Les équipes peuvent-elles avoir accès à des vols directs ou à un service de transport privé pour se rendre sur les lieux de la compétition?</t>
  </si>
  <si>
    <t>Les équipes voyageront-elles séparément entre leur lieu d'hébergement et les sites de compétition? Le véhicule sera-t-il nettoyé entre chaque utilisation?</t>
  </si>
  <si>
    <t>Les équipes disposeront-elles de leurs propres coins-repas (pas de buffet) à l'hôtel?</t>
  </si>
  <si>
    <t>Une période de quarantaine sera-t-elle requise avant et/ou après la compétition?</t>
  </si>
  <si>
    <t>Le comité organisateur exigera-t-il un test de dépistage? Qui en assumera les frais?</t>
  </si>
  <si>
    <t>Mesures d'atténuation : hébergement</t>
  </si>
  <si>
    <t>L'établissement d'hébergement sera-t-il à l'usage exclusif des participants de l'événement ou du camp?</t>
  </si>
  <si>
    <t>11.2O</t>
  </si>
  <si>
    <t>Les hébergements disposeront-t-ils d'installations isolées et d'aires communes pour les groupes ou équipes de différentes régions ou pour les équipes individuelles?</t>
  </si>
  <si>
    <t>Maybe (In Progress)</t>
  </si>
  <si>
    <t>La disposition des chambres permettra-elle de loger une ou deux personnes maximum par chambre avec salle de bain privée?</t>
  </si>
  <si>
    <t>Mesures d'atténuation : assurance</t>
  </si>
  <si>
    <t>Le comité organisateur ou la fédération prendra-t-elle une assurance contre la COVID-19?</t>
  </si>
  <si>
    <t>L'assurance inclut-elle une période de quarantaine et un séjour à l'hôpital prolongés, y compris pour le personnel de soutien?</t>
  </si>
  <si>
    <t>Résumé de l'état de préparation propre à chaque sport</t>
  </si>
  <si>
    <t>A. Risk Rating</t>
  </si>
  <si>
    <t>Score %</t>
  </si>
  <si>
    <t>B. Sport-Specific Preparedness  Rating</t>
  </si>
  <si>
    <t>C. Public Health Preparedness  Rating</t>
  </si>
  <si>
    <t>Very Low Risk</t>
  </si>
  <si>
    <t>Low Risk</t>
  </si>
  <si>
    <t>Very Good</t>
  </si>
  <si>
    <t>Medium Risk</t>
  </si>
  <si>
    <t>Moderate</t>
  </si>
  <si>
    <t>Event Risk Assessment (International)</t>
  </si>
  <si>
    <t>High Risk</t>
  </si>
  <si>
    <t>Poor</t>
  </si>
  <si>
    <t>#</t>
  </si>
  <si>
    <t>Parameter</t>
  </si>
  <si>
    <t xml:space="preserve">Yes </t>
  </si>
  <si>
    <t xml:space="preserve">No </t>
  </si>
  <si>
    <t>Percentage %</t>
  </si>
  <si>
    <t>Total  Responses</t>
  </si>
  <si>
    <t>Very High Risk</t>
  </si>
  <si>
    <t>Very Poor</t>
  </si>
  <si>
    <t>Seasonal or Contained</t>
  </si>
  <si>
    <t xml:space="preserve"> Outbreak Post Peak or Outbreak under Control</t>
  </si>
  <si>
    <t>W.H.O. related pandemic phase of the country</t>
  </si>
  <si>
    <t>*</t>
  </si>
  <si>
    <r>
      <t xml:space="preserve">Public Health Preparedness </t>
    </r>
    <r>
      <rPr>
        <sz val="12"/>
        <color theme="0"/>
        <rFont val="Calibri"/>
        <family val="2"/>
        <scheme val="minor"/>
      </rPr>
      <t>(International)</t>
    </r>
  </si>
  <si>
    <t>Actual Score</t>
  </si>
  <si>
    <t>Max Score</t>
  </si>
  <si>
    <t>Sport-Specific Preparedness (International)</t>
  </si>
  <si>
    <t>Specific Mitigation Measures</t>
  </si>
  <si>
    <t>Event Risk Assessment (Domestic)</t>
  </si>
  <si>
    <t>Public Health Preparedness (Domestic)</t>
  </si>
  <si>
    <t>Sport-Specific Preparedness (Domestic)</t>
  </si>
  <si>
    <t>Évaluation du risque (national)</t>
  </si>
  <si>
    <t>L'événement aura-t-il lieu dans plusieurs sites, villes, régions?</t>
  </si>
  <si>
    <t>État de préparation en matière de santé publique (national)</t>
  </si>
  <si>
    <t>Le plan de contingence médical comprend-t-il des renseignements sur la manière dont les gens accèdent au système de santé de la région hôte (p. ex. service d'assistance téléphonique, équipes médicales et postes de premiers soins lors des rassemblements de masse, système de santé local)?</t>
  </si>
  <si>
    <t>Les organisateurs de l'événement de la région hôte ont-ils demandé un soutien à l'OMS ou aux autorités locales de santé publiques?</t>
  </si>
  <si>
    <t>Y a-t-il un protocole qui détermine avec qui les organisateurs de l'événement devraient communiquer dans la région hôte pour rapporter des cas présumés et demander des tests et des investigations épidémiologiques?</t>
  </si>
  <si>
    <t>Y a-t-il des installations médicales désignées pour prendre en charge les patients atteints de la COVID-19 dans la région hôte?</t>
  </si>
  <si>
    <t>La région hôte effectue-t-elle des tests de diagnostic de la COVID-19 en laboratoire dont les tests sont facilement accessibles et les résultats rapidement disponibles?</t>
  </si>
  <si>
    <t>Y a-t-il une entente préliminaire avec la région hôte pour soigner les cas de COVID-19 liés au rassemblement de masse?</t>
  </si>
  <si>
    <t>État de préparation propre à chaque sport (national)</t>
  </si>
  <si>
    <t>Liste de contrôle pour les événements et les camps d'entraînements</t>
  </si>
  <si>
    <t>À noter : cette liste de contrôle aidera dans la planification d'événements et de camps d'entraînement au Canada et à l'étranger. D'autres éléments propres à votre sport peuvent s'ajouter à cette liste de base.</t>
  </si>
  <si>
    <t>Renseignements sur l'événement/camp d'entraînement</t>
  </si>
  <si>
    <t>Nom de l'événement/camp</t>
  </si>
  <si>
    <t>Lieu</t>
  </si>
  <si>
    <t>Niveau de risque (Du R-SAT)</t>
  </si>
  <si>
    <t xml:space="preserve">Début / Date d'arrivée : </t>
  </si>
  <si>
    <t xml:space="preserve">Fin / Date de départ : </t>
  </si>
  <si>
    <t>Durée de l'événement / camp</t>
  </si>
  <si>
    <t>Contact principal / organisateur :</t>
  </si>
  <si>
    <t>Contact en cas d'urgence :</t>
  </si>
  <si>
    <t>Nombre de participants</t>
  </si>
  <si>
    <t>Détails</t>
  </si>
  <si>
    <t>Personne responsable</t>
  </si>
  <si>
    <t>Complété?</t>
  </si>
  <si>
    <t>Niveau de risque élevé/faible</t>
  </si>
  <si>
    <t>Questions en suspens?</t>
  </si>
  <si>
    <t>Renseignements sur le lieu</t>
  </si>
  <si>
    <t>Adresse du site</t>
  </si>
  <si>
    <t>Ville la plus proche</t>
  </si>
  <si>
    <t>Hôpital le plus proche</t>
  </si>
  <si>
    <t>Personne-ressource locale : clinique/médecin</t>
  </si>
  <si>
    <t>Pharmacie</t>
  </si>
  <si>
    <t>Personne-ressource en santé publique</t>
  </si>
  <si>
    <t>Personnes à contacter au consulat ou à l'ambassade du Canada</t>
  </si>
  <si>
    <t>Participants</t>
  </si>
  <si>
    <t>Chef d'équipe/responsable de l'événement</t>
  </si>
  <si>
    <t>Entraîneur principal</t>
  </si>
  <si>
    <t>Responsable médical</t>
  </si>
  <si>
    <t>Athlètes</t>
  </si>
  <si>
    <t>Entraîneurs</t>
  </si>
  <si>
    <t>Membres du personnel</t>
  </si>
  <si>
    <t>Responsables ne se déplaçant pas avec l'équipe</t>
  </si>
  <si>
    <t>Renseignement sur le voyage</t>
  </si>
  <si>
    <t>Mode de transport</t>
  </si>
  <si>
    <t>Itinéraire de départ/numéros de vol</t>
  </si>
  <si>
    <t>Transfert vers le site/hébergement</t>
  </si>
  <si>
    <t>Transport sur le site</t>
  </si>
  <si>
    <t>Assurance</t>
  </si>
  <si>
    <t>Hébergement et repas</t>
  </si>
  <si>
    <t>Adresse</t>
  </si>
  <si>
    <t>Personne-ressource</t>
  </si>
  <si>
    <t>Type d'hébergement</t>
  </si>
  <si>
    <t>Type de chambre</t>
  </si>
  <si>
    <t>Besoins ou accès particuliers pour la chambre</t>
  </si>
  <si>
    <t>Cuisinette ou appareil de cuisson?</t>
  </si>
  <si>
    <t>Réfrigérateur</t>
  </si>
  <si>
    <t>Buanderie</t>
  </si>
  <si>
    <t>Nettoyage</t>
  </si>
  <si>
    <t>Repas</t>
  </si>
  <si>
    <t>Style de repas</t>
  </si>
  <si>
    <t>Coordonnées du responsable de cuisine</t>
  </si>
  <si>
    <t>Besoins alimentaires particuliers</t>
  </si>
  <si>
    <t>Salle à manger privée?</t>
  </si>
  <si>
    <t>Stations sanitaires</t>
  </si>
  <si>
    <t>Renseignements sur le site principal</t>
  </si>
  <si>
    <t>Accréditation/détails sur l'accès</t>
  </si>
  <si>
    <t>Securité</t>
  </si>
  <si>
    <t>Dépistage</t>
  </si>
  <si>
    <t>Accès ou plages horaires réservés?</t>
  </si>
  <si>
    <t>Vestiaires/douches - privés?</t>
  </si>
  <si>
    <t xml:space="preserve">Aires de repos et de préparation </t>
  </si>
  <si>
    <t>Aire d'échauffement/haltères : accès?</t>
  </si>
  <si>
    <t>Repas sur le site?</t>
  </si>
  <si>
    <t>Accès aux toilettes</t>
  </si>
  <si>
    <t>Protocoles de nettoyage</t>
  </si>
  <si>
    <t>Désinfectants pour les mains/stations sanitaires</t>
  </si>
  <si>
    <t>Casiers/dépôts à sacs sécurisés</t>
  </si>
  <si>
    <t>Demandes particulières</t>
  </si>
  <si>
    <t>Services médicaux/premiers soins</t>
  </si>
  <si>
    <t>Autres sites (p. ex. salle de musculation)</t>
  </si>
  <si>
    <t>Infos sur l'accès</t>
  </si>
  <si>
    <t>Renseignements sur le transport local</t>
  </si>
  <si>
    <t>Transport à l'usage exclusif de l'équipe?</t>
  </si>
  <si>
    <t>Type (p. ex. voitures de location)</t>
  </si>
  <si>
    <t>Personne à contacter</t>
  </si>
  <si>
    <t>Chauffeurs désignés</t>
  </si>
  <si>
    <t>Transport public?</t>
  </si>
  <si>
    <t>Renseignements sur les participants et le camp/événement</t>
  </si>
  <si>
    <t>Objectif du camp/événement (niveau d'importance)</t>
  </si>
  <si>
    <t>Nombre total de personnes sur le site</t>
  </si>
  <si>
    <t>Autres équipes?</t>
  </si>
  <si>
    <t>Participants internationaux?</t>
  </si>
  <si>
    <t>Pays participants</t>
  </si>
  <si>
    <t>Bénévoles?</t>
  </si>
  <si>
    <t>Sécurité</t>
  </si>
  <si>
    <t>Services médicaux et de santé</t>
  </si>
  <si>
    <t>Niveau de risque de l'activité</t>
  </si>
  <si>
    <t>Urgence la plus proche (niveau de traumatisme?)</t>
  </si>
  <si>
    <t>Numéro des secours locaux (ambulance/police/incendie)</t>
  </si>
  <si>
    <t>Clinique locale/médecin</t>
  </si>
  <si>
    <t>Contacts locaux pour services médicaux</t>
  </si>
  <si>
    <t>Clinique thérapeuthique locale</t>
  </si>
  <si>
    <t>Personne à contacter à la pharmacie (apporter prescriptions canadiennes?)</t>
  </si>
  <si>
    <t>Risque lié à l'hygiène et à l'alimentation</t>
  </si>
  <si>
    <t>Risque de maladies locales (virus du Nil occidental, Zika/encéphalite japonaise/ mal de l'altitude, etc.)</t>
  </si>
  <si>
    <t>Saison de la grippe</t>
  </si>
  <si>
    <t>Vaccins requis</t>
  </si>
  <si>
    <t>Besoins particuliers/personnes à risque</t>
  </si>
  <si>
    <t>Autres</t>
  </si>
  <si>
    <t>Renseignements relatifs à la COVID</t>
  </si>
  <si>
    <t>Taux de transmission locale</t>
  </si>
  <si>
    <t>Quarantaine obligatoire à l'arrivée</t>
  </si>
  <si>
    <t>Test de dépistage avant le départ?</t>
  </si>
  <si>
    <t>Contrôle de l'état de santé avant le départ</t>
  </si>
  <si>
    <t>Contrôle quotidien de l'état de santé/ Tests de dépistage/Prise de température</t>
  </si>
  <si>
    <t>Méthode de consignation et de rapport</t>
  </si>
  <si>
    <t>Limite sur la taille des groupes?</t>
  </si>
  <si>
    <t>Plan en matière d'isolement</t>
  </si>
  <si>
    <t>Disponibilité locale des tests?</t>
  </si>
  <si>
    <t>Disponibilité locale d'un traitement</t>
  </si>
  <si>
    <t>Restrictions de voyage</t>
  </si>
  <si>
    <t>Recherche des contacts</t>
  </si>
  <si>
    <t>Assurance médicale incluant la COVID</t>
  </si>
  <si>
    <t>Distanciation physique</t>
  </si>
  <si>
    <t>Utilisation du masque</t>
  </si>
  <si>
    <t>Gants</t>
  </si>
  <si>
    <t>Plans de mise en quarantaine liés à la COVID</t>
  </si>
  <si>
    <t>Salle exclusivement pour la COVID</t>
  </si>
  <si>
    <t>Coordonnées</t>
  </si>
  <si>
    <t>Restauration (livraison/service aux chambres)?</t>
  </si>
  <si>
    <t>Transport - plan de rapatriement</t>
  </si>
  <si>
    <t>Partenaire désigné en cas de séjour prolongé</t>
  </si>
  <si>
    <t>Protocoles sur la recherche des contacts</t>
  </si>
  <si>
    <t>Personne-ressource médicale locale en cas de COVID</t>
  </si>
  <si>
    <t>Matériel médical spécifique</t>
  </si>
  <si>
    <t>Trousse médicale - fournitures requises</t>
  </si>
  <si>
    <t>Trousses de premiers soins</t>
  </si>
  <si>
    <t>Équipements spécialisés (cathéter, etc.)</t>
  </si>
  <si>
    <t>Masques N95</t>
  </si>
  <si>
    <t>Blouses</t>
  </si>
  <si>
    <t>Sacs pour déchets dangeureux</t>
  </si>
  <si>
    <t>Désinfectants pour les mains</t>
  </si>
  <si>
    <t>Lingettes/vaporisateurs désinfectants</t>
  </si>
  <si>
    <t>Thermomètres</t>
  </si>
  <si>
    <t>Défibrillateur externe automatisé</t>
  </si>
  <si>
    <t>Renseignements sur les tests de dépistage de la COVID et les risques</t>
  </si>
  <si>
    <t>Nom</t>
  </si>
  <si>
    <t>Date du test</t>
  </si>
  <si>
    <t>Resultat</t>
  </si>
  <si>
    <t>Contact avec la COVID?</t>
  </si>
  <si>
    <t>Déplacements</t>
  </si>
  <si>
    <t xml:space="preserve">Sx </t>
  </si>
  <si>
    <t>Niveau de risque</t>
  </si>
  <si>
    <t>Coordonnées de la personne-ressource</t>
  </si>
  <si>
    <t>Lignes directrices générales pour le retour à la compétition du sport de haute performance</t>
  </si>
  <si>
    <t>Catégories liées à l'évaluation du risque et aux mesures d’atténuation</t>
  </si>
  <si>
    <t>Sous-catégories</t>
  </si>
  <si>
    <t>Liens vers la référence</t>
  </si>
  <si>
    <t>Connaissances du personnel</t>
  </si>
  <si>
    <t xml:space="preserve">Formation des entraîneurs, des athlètes et du personnel (protection individuelle, sécurité, roulement du personnel).                                                                 </t>
  </si>
  <si>
    <t>Maladie à coronavirus (COVID-19) : Prévention et risques</t>
  </si>
  <si>
    <t>Maladie à coronavirus (COVID-19) : Mise à jour sur l’éclosion</t>
  </si>
  <si>
    <t>Mesures que vous pouvez prendre pour arrêter la propagation de COVID-19</t>
  </si>
  <si>
    <t>Évitez la propagation de la COVID-19 : Lavez vos mains</t>
  </si>
  <si>
    <t>À propos de la maladie à coronavirus (COVID-19)</t>
  </si>
  <si>
    <t>Sensibilisation à la santé publique</t>
  </si>
  <si>
    <t>Renseignements sur le dépistage.</t>
  </si>
  <si>
    <t>Comprendre le dépistage de la COVID-19</t>
  </si>
  <si>
    <t>Capacité d'isolement</t>
  </si>
  <si>
    <t>Identification et gestion des athlètes symptomatiques, procédures d’isolement, soins aux athlètes en isolement.</t>
  </si>
  <si>
    <t>Comment s'isoler chez soi lorsqu'on est peut-être atteint de la COVID-19</t>
  </si>
  <si>
    <t xml:space="preserve">                          </t>
  </si>
  <si>
    <t>Plan de préparation en cas d’urgence</t>
  </si>
  <si>
    <t>Plans de recherche des contacts, leadership d’intervention, lien vers SPC, nettoyage et équipement de protection individuelle, planification des transports.</t>
  </si>
  <si>
    <t>Nettoyage et désinfection des espaces publics pendant la COVID-19</t>
  </si>
  <si>
    <t>Mesures pour réduire la COVID-19 dans votre communauté</t>
  </si>
  <si>
    <t>Masques non médicaux et couvre‑visage</t>
  </si>
  <si>
    <t>Coordination de la logistique</t>
  </si>
  <si>
    <t>Équipe des opérations de la COVID-19. Lien vers les autorités sanitaires en cas d’éclosion.</t>
  </si>
  <si>
    <t>Ressources des provinces et des territoires sur la COVID-19</t>
  </si>
  <si>
    <t>Mesures d’atténuation propres au sport</t>
  </si>
  <si>
    <t>Contrôle et suivi de l’état de santé. Accès et utilisation des installations et de l’équipement.</t>
  </si>
  <si>
    <t>Maladie à coronavirus (COVID-19) : Symptômes et traitement</t>
  </si>
  <si>
    <t>Liste de désinfectants dont l’utilisation contre la COVID-19 a été prouvée</t>
  </si>
  <si>
    <t>*  Ces documents n’imposent aucune exigence juridique et toutes les lois et tous les règlements locaux et fédéraux relatifs à la santé et à la sécurité doivent être respectés; les directives des gouvernements locaux et des autorités de santé publique doivent être suivies et ont priorité sur ces recommandations. Ces documents devraient être considérés comme des recommandations qui découlent d’un consensus auprès des fédérations de sport internationales, des experts de la santé publique, des experts internationaux de la médecine sportive, des représentants d’organisateurs d’événements privés et les intervenants principaux de l’industrie des événements sportifs.</t>
  </si>
  <si>
    <t>*  Nous recommandons fortement de collaborer avec les autorités de santé publique locales tant à l’échelle nationale qu’internationale lorsque vous planifiez l’événement et discutez avec eux des résultats obtenus à l’aide de cet outil. Une coopération étroite assurera que vous obtenez une évaluation précise du risque et que vous êtes prêts à prendre des mesures d’atténuation des risques pour protéger la population locale, en plus des participants à l’événement et toutes les autres personnes impliquées dans sa tenue.</t>
  </si>
  <si>
    <t>Mesures d'atténuation : main d'œuvre et bénévoles</t>
  </si>
  <si>
    <t>Y aura-t-il des stratégies d'évaluation et de gestion des risques en place pour les catégories (participants, bénévoles, main d'œuvre) ayant accès aux zones d'accès restreint?</t>
  </si>
  <si>
    <t>Y aura-t-il un contrôle quotidien de l'état de santé des personnes de chaque catégorie (participants, bénévoles, main d'œuvre) ayant accès aux zones d'accès restreint?</t>
  </si>
  <si>
    <t>Oui (complété)</t>
  </si>
  <si>
    <t>Peut-être (en cours)</t>
  </si>
  <si>
    <t>Non (n'a pas été pris en compte)</t>
  </si>
  <si>
    <t>Phase de la pandémie</t>
  </si>
  <si>
    <t>Réponses</t>
  </si>
  <si>
    <t>Éclosion saisonnière ou maîtrisée</t>
  </si>
  <si>
    <t>Éclosion post pic ou contrôlée</t>
  </si>
  <si>
    <t>Éclosion active</t>
  </si>
  <si>
    <t>État de préparation de santé publique</t>
  </si>
  <si>
    <t xml:space="preserve">Sensibilisation aux directives la santé publique pour la COVID-19 </t>
  </si>
  <si>
    <t xml:space="preserve">Coordination des intervenants et partenaires </t>
  </si>
  <si>
    <t xml:space="preserve"> Symptômes d'infection respiratoire aigüe au cours de l'événement</t>
  </si>
  <si>
    <t xml:space="preserve">Liste de contrôle des mesures d'atténuation d'un rassemblement de masse </t>
  </si>
  <si>
    <t>Plans de préparation d'intervention en cas d'urgence de l'événement</t>
  </si>
  <si>
    <t xml:space="preserve"> L'événement de masse a acquis les fournitures suivantes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</si>
</sst>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5">
    <font>
      <sz val="12"/>
      <color theme="1"/>
      <name val="Calibri"/>
      <family val="2"/>
      <scheme val="minor"/>
    </font>
    <font>
      <sz val="12"/>
      <color theme="0"/>
      <name val="Calibri"/>
      <family val="2"/>
      <scheme val="minor"/>
    </font>
    <font>
      <b/>
      <sz val="12"/>
      <color rgb="FF444444"/>
      <name val="Calibri"/>
      <family val="2"/>
      <scheme val="minor"/>
    </font>
    <font>
      <sz val="12"/>
      <color rgb="FF444444"/>
      <name val="Calibri"/>
      <family val="2"/>
      <scheme val="minor"/>
    </font>
    <font>
      <sz val="14"/>
      <color rgb="FF444444"/>
      <name val="Calibri"/>
      <family val="2"/>
      <scheme val="minor"/>
    </font>
    <font>
      <sz val="11"/>
      <color rgb="FF444444"/>
      <name val="Calibri"/>
      <family val="2"/>
      <scheme val="minor"/>
    </font>
    <font>
      <sz val="12"/>
      <color theme="1"/>
      <name val="Calibri"/>
      <family val="2"/>
      <scheme val="minor"/>
    </font>
    <font>
      <b/>
      <sz val="12"/>
      <color theme="0"/>
      <name val="Calibri"/>
      <family val="2"/>
      <scheme val="minor"/>
    </font>
    <font>
      <sz val="11"/>
      <color rgb="FF444444"/>
      <name val="Arial"/>
      <family val="2"/>
    </font>
    <font>
      <b/>
      <sz val="12"/>
      <color theme="1"/>
      <name val="Calibri"/>
      <family val="2"/>
      <scheme val="minor"/>
    </font>
    <font>
      <b/>
      <sz val="16"/>
      <color rgb="FF444444"/>
      <name val="Calibri"/>
      <family val="2"/>
      <scheme val="minor"/>
    </font>
    <font>
      <b/>
      <sz val="24"/>
      <color rgb="FF444444"/>
      <name val="Calibri"/>
      <family val="2"/>
      <scheme val="minor"/>
    </font>
    <font>
      <sz val="11"/>
      <color theme="1"/>
      <name val="Calibri"/>
      <family val="2"/>
      <charset val="204"/>
      <scheme val="minor"/>
    </font>
    <font>
      <b/>
      <sz val="11"/>
      <color theme="0"/>
      <name val="Calibri"/>
      <family val="2"/>
      <scheme val="minor"/>
    </font>
    <font>
      <sz val="11"/>
      <color theme="0"/>
      <name val="Calibri"/>
      <family val="2"/>
      <scheme val="minor"/>
    </font>
    <font>
      <sz val="12"/>
      <color rgb="FF000000"/>
      <name val="Calibri"/>
      <family val="2"/>
      <scheme val="minor"/>
    </font>
    <font>
      <b/>
      <sz val="12"/>
      <color theme="0"/>
      <name val="Arial"/>
      <family val="2"/>
    </font>
    <font>
      <b/>
      <u/>
      <sz val="16"/>
      <color theme="0"/>
      <name val="Calibri"/>
      <family val="2"/>
      <scheme val="minor"/>
    </font>
    <font>
      <u/>
      <sz val="12"/>
      <color theme="0"/>
      <name val="Calibri"/>
      <family val="2"/>
      <scheme val="minor"/>
    </font>
    <font>
      <b/>
      <sz val="12"/>
      <color rgb="FF000000"/>
      <name val="Calibri"/>
      <family val="2"/>
      <scheme val="minor"/>
    </font>
    <font>
      <b/>
      <sz val="11"/>
      <color theme="1"/>
      <name val="Calibri"/>
      <family val="2"/>
      <scheme val="minor"/>
    </font>
    <font>
      <b/>
      <sz val="12"/>
      <color theme="1"/>
      <name val="Calibri (Body)"/>
    </font>
    <font>
      <u/>
      <sz val="12"/>
      <color theme="10"/>
      <name val="Calibri"/>
      <family val="2"/>
      <scheme val="minor"/>
    </font>
    <font>
      <sz val="12"/>
      <color theme="1"/>
      <name val="Calibri (Body)"/>
    </font>
    <font>
      <b/>
      <sz val="12"/>
      <color rgb="FFFFFFFF"/>
      <name val="Calibri (Body)"/>
    </font>
    <font>
      <b/>
      <sz val="12"/>
      <color rgb="FF000000"/>
      <name val="Calibri (Body)"/>
    </font>
    <font>
      <sz val="12"/>
      <color rgb="FF000000"/>
      <name val="Calibri (Body)"/>
    </font>
    <font>
      <b/>
      <sz val="14"/>
      <color theme="0"/>
      <name val="Calibri"/>
      <family val="2"/>
      <scheme val="minor"/>
    </font>
    <font>
      <b/>
      <sz val="8"/>
      <color rgb="FF000000"/>
      <name val="Arial"/>
      <family val="2"/>
    </font>
    <font>
      <b/>
      <sz val="11"/>
      <color theme="0"/>
      <name val="Arial"/>
      <family val="2"/>
    </font>
    <font>
      <sz val="12"/>
      <color rgb="FF444444"/>
      <name val="Calibri"/>
      <family val="2"/>
      <charset val="1"/>
    </font>
    <font>
      <sz val="14"/>
      <name val="Calibri"/>
      <family val="2"/>
      <scheme val="minor"/>
    </font>
    <font>
      <b/>
      <sz val="11"/>
      <color rgb="FF444444"/>
      <name val="Calibri"/>
      <family val="2"/>
      <charset val="1"/>
    </font>
    <font>
      <b/>
      <sz val="9"/>
      <color rgb="FF000000"/>
      <name val="Tahoma"/>
      <family val="2"/>
    </font>
    <font>
      <sz val="9"/>
      <color rgb="FF000000"/>
      <name val="Tahoma"/>
      <family val="2"/>
    </font>
  </fonts>
  <fills count="21">
    <fill>
      <patternFill patternType="none"/>
    </fill>
    <fill>
      <patternFill patternType="gray125"/>
    </fill>
    <fill>
      <patternFill patternType="solid">
        <fgColor theme="0"/>
        <bgColor indexed="64"/>
      </patternFill>
    </fill>
    <fill>
      <patternFill patternType="solid">
        <fgColor theme="1"/>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C000"/>
        <bgColor indexed="64"/>
      </patternFill>
    </fill>
    <fill>
      <patternFill patternType="solid">
        <fgColor theme="7" tint="-0.499984740745262"/>
        <bgColor indexed="64"/>
      </patternFill>
    </fill>
    <fill>
      <patternFill patternType="solid">
        <fgColor theme="6" tint="-0.499984740745262"/>
        <bgColor indexed="64"/>
      </patternFill>
    </fill>
    <fill>
      <patternFill patternType="solid">
        <fgColor theme="5" tint="-0.49998474074526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7" tint="0.59999389629810485"/>
        <bgColor indexed="64"/>
      </patternFill>
    </fill>
    <fill>
      <patternFill patternType="solid">
        <fgColor rgb="FFC00000"/>
        <bgColor indexed="64"/>
      </patternFill>
    </fill>
    <fill>
      <patternFill patternType="solid">
        <fgColor rgb="FF000000"/>
        <bgColor indexed="64"/>
      </patternFill>
    </fill>
    <fill>
      <patternFill patternType="solid">
        <fgColor rgb="FFD9D9D9"/>
        <bgColor indexed="64"/>
      </patternFill>
    </fill>
    <fill>
      <patternFill patternType="solid">
        <fgColor theme="0" tint="-0.149998474074526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rgb="FF666666"/>
      </left>
      <right style="medium">
        <color rgb="FF666666"/>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s>
  <cellStyleXfs count="4">
    <xf numFmtId="0" fontId="0" fillId="0" borderId="0"/>
    <xf numFmtId="9" fontId="6" fillId="0" borderId="0" applyFont="0" applyFill="0" applyBorder="0" applyAlignment="0" applyProtection="0"/>
    <xf numFmtId="0" fontId="12" fillId="0" borderId="0"/>
    <xf numFmtId="0" fontId="22" fillId="0" borderId="0" applyNumberFormat="0" applyFill="0" applyBorder="0" applyAlignment="0" applyProtection="0"/>
  </cellStyleXfs>
  <cellXfs count="230">
    <xf numFmtId="0" fontId="0" fillId="0" borderId="0" xfId="0"/>
    <xf numFmtId="0" fontId="0" fillId="0" borderId="0" xfId="0" applyAlignment="1">
      <alignment horizontal="center" vertical="center"/>
    </xf>
    <xf numFmtId="0" fontId="0" fillId="0" borderId="0" xfId="0" applyFont="1" applyAlignment="1">
      <alignment horizontal="center" vertical="center"/>
    </xf>
    <xf numFmtId="0" fontId="0" fillId="0" borderId="0" xfId="0" applyAlignment="1">
      <alignment vertical="center"/>
    </xf>
    <xf numFmtId="0" fontId="0" fillId="0" borderId="0" xfId="0" applyFont="1" applyAlignment="1">
      <alignment vertical="center"/>
    </xf>
    <xf numFmtId="0" fontId="3" fillId="0" borderId="0" xfId="0" applyFont="1" applyAlignment="1">
      <alignment vertical="center" wrapText="1"/>
    </xf>
    <xf numFmtId="0" fontId="0" fillId="2" borderId="0" xfId="0" applyFont="1" applyFill="1" applyAlignment="1">
      <alignment horizontal="center" vertical="center"/>
    </xf>
    <xf numFmtId="0" fontId="4" fillId="2" borderId="0" xfId="0" applyFont="1" applyFill="1" applyBorder="1" applyAlignment="1">
      <alignment vertical="center" wrapText="1"/>
    </xf>
    <xf numFmtId="0" fontId="4" fillId="2" borderId="0" xfId="0" applyFont="1" applyFill="1" applyBorder="1" applyAlignment="1">
      <alignment vertical="center"/>
    </xf>
    <xf numFmtId="0" fontId="3" fillId="0" borderId="0" xfId="0" applyFont="1" applyAlignment="1">
      <alignment horizontal="center" vertical="center" wrapText="1"/>
    </xf>
    <xf numFmtId="0" fontId="1" fillId="3" borderId="0" xfId="0" applyFont="1" applyFill="1" applyAlignment="1">
      <alignment horizontal="center" vertical="center"/>
    </xf>
    <xf numFmtId="0" fontId="7" fillId="3" borderId="0" xfId="0" applyFont="1" applyFill="1" applyAlignment="1">
      <alignment vertical="center"/>
    </xf>
    <xf numFmtId="0" fontId="7" fillId="3" borderId="0" xfId="0" applyFont="1" applyFill="1" applyAlignment="1">
      <alignment vertical="center" wrapText="1"/>
    </xf>
    <xf numFmtId="0" fontId="7" fillId="3" borderId="0" xfId="0" applyFont="1" applyFill="1" applyAlignment="1">
      <alignment horizontal="center" vertical="center"/>
    </xf>
    <xf numFmtId="0" fontId="1" fillId="4" borderId="0" xfId="0" applyFont="1" applyFill="1" applyAlignment="1">
      <alignment horizontal="right" vertical="center" wrapText="1"/>
    </xf>
    <xf numFmtId="0" fontId="3" fillId="5" borderId="0" xfId="0" applyFont="1" applyFill="1" applyAlignment="1">
      <alignment horizontal="right" vertical="center" wrapText="1"/>
    </xf>
    <xf numFmtId="0" fontId="1" fillId="6" borderId="0" xfId="0" applyFont="1" applyFill="1" applyAlignment="1">
      <alignment horizontal="right" vertical="center" wrapText="1"/>
    </xf>
    <xf numFmtId="0" fontId="1" fillId="3" borderId="0" xfId="0" applyFont="1" applyFill="1" applyAlignment="1">
      <alignment horizontal="center" vertical="center" wrapText="1"/>
    </xf>
    <xf numFmtId="0" fontId="1" fillId="3" borderId="0" xfId="0" applyFont="1" applyFill="1" applyAlignment="1">
      <alignment horizontal="right" vertical="center" wrapText="1"/>
    </xf>
    <xf numFmtId="0" fontId="1" fillId="4" borderId="0" xfId="0" applyFont="1" applyFill="1" applyAlignment="1">
      <alignment horizontal="center" vertical="center" wrapText="1"/>
    </xf>
    <xf numFmtId="0" fontId="1" fillId="6" borderId="0" xfId="0" applyFont="1" applyFill="1" applyAlignment="1">
      <alignment horizontal="center" vertical="center" wrapText="1"/>
    </xf>
    <xf numFmtId="0" fontId="1" fillId="0" borderId="0" xfId="0" applyFont="1" applyFill="1" applyAlignment="1">
      <alignment horizontal="center" vertical="center"/>
    </xf>
    <xf numFmtId="0" fontId="7" fillId="0" borderId="0" xfId="0" applyFont="1" applyFill="1" applyAlignment="1">
      <alignment horizontal="center" vertical="center" wrapText="1"/>
    </xf>
    <xf numFmtId="0" fontId="0" fillId="0" borderId="0" xfId="0" applyFont="1" applyFill="1" applyAlignment="1">
      <alignment vertical="center"/>
    </xf>
    <xf numFmtId="0" fontId="0" fillId="5" borderId="0" xfId="0" applyFont="1" applyFill="1" applyAlignment="1">
      <alignment horizontal="center" vertical="center" wrapText="1"/>
    </xf>
    <xf numFmtId="164" fontId="1" fillId="4" borderId="0" xfId="1" applyNumberFormat="1" applyFont="1" applyFill="1" applyAlignment="1">
      <alignment horizontal="center" vertical="center" wrapText="1"/>
    </xf>
    <xf numFmtId="164" fontId="3" fillId="5" borderId="0" xfId="1" applyNumberFormat="1" applyFont="1" applyFill="1" applyAlignment="1">
      <alignment horizontal="center" vertical="center" wrapText="1"/>
    </xf>
    <xf numFmtId="164" fontId="1" fillId="6" borderId="0" xfId="1" applyNumberFormat="1" applyFont="1" applyFill="1" applyAlignment="1">
      <alignment horizontal="center" vertical="center" wrapText="1"/>
    </xf>
    <xf numFmtId="0" fontId="0" fillId="0" borderId="0" xfId="0" applyAlignment="1">
      <alignment horizontal="center" vertical="center" wrapText="1"/>
    </xf>
    <xf numFmtId="0" fontId="0" fillId="2" borderId="0" xfId="0" applyFont="1" applyFill="1" applyAlignment="1">
      <alignment horizontal="center" vertical="center" wrapText="1"/>
    </xf>
    <xf numFmtId="164" fontId="0" fillId="2" borderId="0" xfId="1" applyNumberFormat="1" applyFont="1" applyFill="1" applyAlignment="1">
      <alignment horizontal="center" vertical="center" wrapText="1"/>
    </xf>
    <xf numFmtId="0" fontId="9" fillId="0" borderId="0" xfId="0" applyFont="1" applyAlignment="1">
      <alignment horizontal="center" vertical="center"/>
    </xf>
    <xf numFmtId="0" fontId="9" fillId="0" borderId="0" xfId="0" applyFont="1" applyAlignment="1">
      <alignment vertical="center"/>
    </xf>
    <xf numFmtId="0" fontId="7" fillId="6" borderId="0" xfId="0" applyFont="1" applyFill="1" applyAlignment="1">
      <alignment horizontal="center" vertical="center" wrapText="1"/>
    </xf>
    <xf numFmtId="0" fontId="7" fillId="4" borderId="0" xfId="0" applyFont="1" applyFill="1" applyAlignment="1">
      <alignment horizontal="center" vertical="center" wrapText="1"/>
    </xf>
    <xf numFmtId="0" fontId="2" fillId="5" borderId="0" xfId="0" applyFont="1" applyFill="1" applyAlignment="1">
      <alignment horizontal="center" vertical="center" wrapText="1"/>
    </xf>
    <xf numFmtId="0" fontId="9" fillId="2" borderId="0" xfId="0" applyFont="1" applyFill="1" applyAlignment="1">
      <alignment horizontal="center" vertical="center"/>
    </xf>
    <xf numFmtId="164" fontId="9" fillId="2" borderId="0" xfId="1" applyNumberFormat="1" applyFont="1" applyFill="1" applyAlignment="1">
      <alignment horizontal="center" vertical="center"/>
    </xf>
    <xf numFmtId="0" fontId="9" fillId="7" borderId="0" xfId="0" applyFont="1" applyFill="1" applyAlignment="1">
      <alignment horizontal="center" vertical="center"/>
    </xf>
    <xf numFmtId="164" fontId="9" fillId="7" borderId="0" xfId="1" applyNumberFormat="1" applyFont="1" applyFill="1" applyAlignment="1">
      <alignment horizontal="center" vertical="center"/>
    </xf>
    <xf numFmtId="164" fontId="9" fillId="8" borderId="0" xfId="1" applyNumberFormat="1" applyFont="1" applyFill="1" applyAlignment="1">
      <alignment horizontal="center" vertical="center" wrapText="1"/>
    </xf>
    <xf numFmtId="164" fontId="9" fillId="0" borderId="0" xfId="1" applyNumberFormat="1" applyFont="1" applyAlignment="1">
      <alignment horizontal="center" vertical="center"/>
    </xf>
    <xf numFmtId="0" fontId="9" fillId="7" borderId="0" xfId="0" applyFont="1" applyFill="1" applyAlignment="1">
      <alignment horizontal="center" vertical="center" wrapText="1"/>
    </xf>
    <xf numFmtId="0" fontId="2" fillId="10" borderId="0" xfId="0" applyFont="1" applyFill="1" applyAlignment="1">
      <alignment horizontal="center" vertical="center" wrapText="1"/>
    </xf>
    <xf numFmtId="0" fontId="2" fillId="0" borderId="0" xfId="0" applyFont="1" applyFill="1" applyAlignment="1">
      <alignment horizontal="center" vertical="center" wrapText="1"/>
    </xf>
    <xf numFmtId="0" fontId="9" fillId="0" borderId="0" xfId="0" applyFont="1" applyFill="1" applyAlignment="1">
      <alignment vertical="center"/>
    </xf>
    <xf numFmtId="164" fontId="9" fillId="0" borderId="0" xfId="1" applyNumberFormat="1" applyFont="1" applyFill="1" applyAlignment="1">
      <alignment horizontal="center" vertical="center" wrapText="1"/>
    </xf>
    <xf numFmtId="164" fontId="1" fillId="3" borderId="0" xfId="1" applyNumberFormat="1" applyFont="1" applyFill="1" applyAlignment="1">
      <alignment horizontal="center" vertical="center" wrapText="1"/>
    </xf>
    <xf numFmtId="0" fontId="2" fillId="2" borderId="0" xfId="0" applyFont="1" applyFill="1" applyAlignment="1">
      <alignment horizontal="center" vertical="center" wrapText="1"/>
    </xf>
    <xf numFmtId="0" fontId="0" fillId="2" borderId="0" xfId="0" applyFont="1" applyFill="1" applyBorder="1" applyAlignment="1">
      <alignment vertical="center"/>
    </xf>
    <xf numFmtId="0" fontId="0" fillId="2" borderId="0" xfId="0" applyFont="1" applyFill="1" applyAlignment="1">
      <alignment vertical="center"/>
    </xf>
    <xf numFmtId="0" fontId="2" fillId="9" borderId="0" xfId="0" applyFont="1" applyFill="1" applyBorder="1" applyAlignment="1">
      <alignment horizontal="center" vertical="center" wrapText="1"/>
    </xf>
    <xf numFmtId="0" fontId="7" fillId="6" borderId="0" xfId="0" applyFont="1" applyFill="1" applyBorder="1" applyAlignment="1">
      <alignment horizontal="center" vertical="center" wrapText="1"/>
    </xf>
    <xf numFmtId="0" fontId="7" fillId="3" borderId="0" xfId="0" applyFont="1" applyFill="1" applyAlignment="1">
      <alignment horizontal="center" vertical="center" wrapText="1"/>
    </xf>
    <xf numFmtId="0" fontId="0" fillId="2" borderId="0" xfId="0" applyFill="1" applyAlignment="1">
      <alignment vertical="center"/>
    </xf>
    <xf numFmtId="0" fontId="9" fillId="2" borderId="0" xfId="0" applyFont="1" applyFill="1" applyBorder="1" applyAlignment="1">
      <alignment horizontal="center" vertical="center"/>
    </xf>
    <xf numFmtId="0" fontId="9" fillId="2" borderId="0" xfId="0" applyFont="1" applyFill="1" applyBorder="1" applyAlignment="1">
      <alignment vertical="center"/>
    </xf>
    <xf numFmtId="0" fontId="9" fillId="2" borderId="0" xfId="0" applyFont="1" applyFill="1" applyAlignment="1">
      <alignment vertical="center"/>
    </xf>
    <xf numFmtId="0" fontId="9" fillId="2" borderId="0" xfId="0" applyFont="1" applyFill="1" applyAlignment="1">
      <alignment horizontal="left" vertical="center" wrapText="1"/>
    </xf>
    <xf numFmtId="0" fontId="11" fillId="2" borderId="0" xfId="0" applyFont="1" applyFill="1" applyBorder="1" applyAlignment="1">
      <alignment horizontal="center" vertical="center" wrapText="1"/>
    </xf>
    <xf numFmtId="0" fontId="10" fillId="2" borderId="0" xfId="0" applyFont="1" applyFill="1" applyBorder="1" applyAlignment="1">
      <alignment horizontal="left" vertical="center" wrapText="1"/>
    </xf>
    <xf numFmtId="0" fontId="0" fillId="14" borderId="1" xfId="0" applyFont="1" applyFill="1" applyBorder="1" applyAlignment="1">
      <alignment vertical="center"/>
    </xf>
    <xf numFmtId="0" fontId="5" fillId="15" borderId="0" xfId="0" applyFont="1" applyFill="1" applyAlignment="1">
      <alignment horizontal="center" vertical="center" wrapText="1"/>
    </xf>
    <xf numFmtId="0" fontId="0" fillId="15" borderId="0" xfId="0" applyFont="1" applyFill="1" applyAlignment="1">
      <alignment horizontal="center" vertical="center"/>
    </xf>
    <xf numFmtId="0" fontId="3" fillId="15" borderId="0" xfId="0" applyFont="1" applyFill="1" applyAlignment="1">
      <alignment vertical="center" wrapText="1"/>
    </xf>
    <xf numFmtId="0" fontId="3" fillId="16" borderId="0" xfId="0" applyFont="1" applyFill="1" applyAlignment="1">
      <alignment horizontal="center" vertical="center" wrapText="1"/>
    </xf>
    <xf numFmtId="0" fontId="3" fillId="13" borderId="0" xfId="0" applyFont="1" applyFill="1" applyAlignment="1">
      <alignment horizontal="center" vertical="center" wrapText="1"/>
    </xf>
    <xf numFmtId="0" fontId="0" fillId="14" borderId="0" xfId="0" applyFill="1" applyAlignment="1">
      <alignment horizontal="center" vertical="center"/>
    </xf>
    <xf numFmtId="0" fontId="3" fillId="14" borderId="0" xfId="0" applyFont="1" applyFill="1" applyAlignment="1">
      <alignment vertical="center" wrapText="1"/>
    </xf>
    <xf numFmtId="0" fontId="8" fillId="14" borderId="0" xfId="0" applyFont="1" applyFill="1" applyAlignment="1">
      <alignment horizontal="center" vertical="center" wrapText="1"/>
    </xf>
    <xf numFmtId="0" fontId="0" fillId="14" borderId="0" xfId="0" applyFont="1" applyFill="1" applyAlignment="1">
      <alignment horizontal="center" vertical="center"/>
    </xf>
    <xf numFmtId="0" fontId="5" fillId="14" borderId="0" xfId="0" applyFont="1" applyFill="1" applyAlignment="1">
      <alignment horizontal="center" vertical="center" wrapText="1"/>
    </xf>
    <xf numFmtId="0" fontId="3" fillId="2" borderId="1" xfId="0" applyFont="1" applyFill="1" applyBorder="1" applyAlignment="1">
      <alignment horizontal="center" vertical="center" wrapText="1"/>
    </xf>
    <xf numFmtId="0" fontId="2" fillId="2" borderId="0" xfId="0" applyFont="1" applyFill="1" applyAlignment="1">
      <alignment vertical="center"/>
    </xf>
    <xf numFmtId="0" fontId="2" fillId="2" borderId="0" xfId="0" applyFont="1" applyFill="1" applyAlignment="1">
      <alignment vertical="center" wrapText="1"/>
    </xf>
    <xf numFmtId="0" fontId="3" fillId="2" borderId="0" xfId="0" applyFont="1" applyFill="1" applyAlignment="1">
      <alignment horizontal="center" vertical="center" wrapText="1"/>
    </xf>
    <xf numFmtId="0" fontId="3" fillId="2" borderId="0" xfId="0" applyFont="1" applyFill="1" applyAlignment="1">
      <alignment vertical="center" wrapText="1"/>
    </xf>
    <xf numFmtId="0" fontId="5" fillId="2" borderId="0" xfId="0" applyFont="1" applyFill="1" applyAlignment="1">
      <alignment horizontal="center" vertical="center" wrapText="1"/>
    </xf>
    <xf numFmtId="0" fontId="7" fillId="2" borderId="0" xfId="0" applyFont="1" applyFill="1" applyAlignment="1">
      <alignment vertical="center"/>
    </xf>
    <xf numFmtId="0" fontId="7" fillId="2" borderId="0" xfId="0" applyFont="1" applyFill="1" applyAlignment="1">
      <alignment horizontal="center" vertical="center" wrapText="1"/>
    </xf>
    <xf numFmtId="0" fontId="10" fillId="2" borderId="0" xfId="0" applyFont="1" applyFill="1" applyBorder="1" applyAlignment="1">
      <alignment vertical="center" wrapText="1"/>
    </xf>
    <xf numFmtId="0" fontId="0" fillId="0" borderId="0" xfId="0" applyFont="1" applyAlignment="1" applyProtection="1">
      <alignment vertical="center"/>
      <protection locked="0"/>
    </xf>
    <xf numFmtId="0" fontId="7" fillId="3" borderId="0" xfId="0" applyFont="1" applyFill="1" applyAlignment="1" applyProtection="1">
      <alignment horizontal="center" vertical="center"/>
      <protection locked="0"/>
    </xf>
    <xf numFmtId="0" fontId="7" fillId="3" borderId="0" xfId="0" applyFont="1" applyFill="1" applyAlignment="1" applyProtection="1">
      <alignment vertical="center"/>
      <protection locked="0"/>
    </xf>
    <xf numFmtId="0" fontId="0" fillId="2" borderId="0" xfId="0" applyFont="1" applyFill="1" applyAlignment="1" applyProtection="1">
      <alignment horizontal="center" vertical="center"/>
      <protection locked="0"/>
    </xf>
    <xf numFmtId="0" fontId="3" fillId="0" borderId="0" xfId="0" applyFont="1" applyAlignment="1" applyProtection="1">
      <alignment vertical="center" wrapText="1"/>
      <protection locked="0"/>
    </xf>
    <xf numFmtId="0" fontId="1" fillId="4" borderId="0" xfId="0" applyFont="1" applyFill="1" applyAlignment="1" applyProtection="1">
      <alignment horizontal="right" vertical="center" wrapText="1"/>
      <protection locked="0"/>
    </xf>
    <xf numFmtId="0" fontId="1" fillId="6" borderId="0" xfId="0" applyFont="1" applyFill="1" applyAlignment="1" applyProtection="1">
      <alignment horizontal="right" vertical="center" wrapText="1"/>
      <protection locked="0"/>
    </xf>
    <xf numFmtId="0" fontId="1" fillId="3" borderId="0" xfId="0" applyFont="1" applyFill="1" applyAlignment="1" applyProtection="1">
      <alignment horizontal="right" vertical="center" wrapText="1"/>
      <protection locked="0"/>
    </xf>
    <xf numFmtId="0" fontId="2" fillId="2" borderId="0" xfId="0" applyFont="1" applyFill="1" applyAlignment="1" applyProtection="1">
      <alignment vertical="center" wrapText="1"/>
    </xf>
    <xf numFmtId="0" fontId="0" fillId="13" borderId="0" xfId="0" applyFont="1" applyFill="1" applyAlignment="1" applyProtection="1">
      <alignment horizontal="center" vertical="center"/>
    </xf>
    <xf numFmtId="0" fontId="3" fillId="13" borderId="0" xfId="0" applyFont="1" applyFill="1" applyAlignment="1" applyProtection="1">
      <alignment vertical="center" wrapText="1"/>
    </xf>
    <xf numFmtId="0" fontId="0" fillId="16" borderId="0" xfId="0" applyFont="1" applyFill="1" applyAlignment="1" applyProtection="1">
      <alignment horizontal="center" vertical="center"/>
    </xf>
    <xf numFmtId="0" fontId="0" fillId="16" borderId="0" xfId="0" applyFont="1" applyFill="1" applyAlignment="1" applyProtection="1">
      <alignment vertical="center" wrapText="1"/>
    </xf>
    <xf numFmtId="0" fontId="3" fillId="2" borderId="1" xfId="0" applyFont="1" applyFill="1" applyBorder="1" applyAlignment="1" applyProtection="1">
      <alignment horizontal="center" vertical="center" wrapText="1"/>
      <protection locked="0"/>
    </xf>
    <xf numFmtId="0" fontId="0" fillId="13" borderId="1" xfId="0" applyFont="1" applyFill="1" applyBorder="1" applyAlignment="1" applyProtection="1">
      <alignment vertical="center" wrapText="1"/>
      <protection locked="0"/>
    </xf>
    <xf numFmtId="0" fontId="0" fillId="13" borderId="1" xfId="0" applyFont="1" applyFill="1" applyBorder="1" applyAlignment="1" applyProtection="1">
      <alignment vertical="center"/>
      <protection locked="0"/>
    </xf>
    <xf numFmtId="0" fontId="0" fillId="16" borderId="1" xfId="0" applyFont="1" applyFill="1" applyBorder="1" applyAlignment="1" applyProtection="1">
      <alignment vertical="center"/>
      <protection locked="0"/>
    </xf>
    <xf numFmtId="0" fontId="5" fillId="15" borderId="1" xfId="0" applyFont="1" applyFill="1" applyBorder="1" applyAlignment="1" applyProtection="1">
      <alignment horizontal="center" vertical="center" wrapText="1"/>
      <protection locked="0"/>
    </xf>
    <xf numFmtId="0" fontId="0" fillId="15" borderId="1" xfId="0" applyFont="1" applyFill="1" applyBorder="1" applyAlignment="1" applyProtection="1">
      <alignment vertical="center"/>
      <protection locked="0"/>
    </xf>
    <xf numFmtId="0" fontId="0" fillId="15" borderId="1" xfId="0" applyFont="1" applyFill="1" applyBorder="1" applyAlignment="1" applyProtection="1">
      <alignment vertical="center" wrapText="1"/>
      <protection locked="0"/>
    </xf>
    <xf numFmtId="0" fontId="0" fillId="14" borderId="1" xfId="0" applyFill="1" applyBorder="1" applyAlignment="1" applyProtection="1">
      <alignment vertical="center"/>
      <protection locked="0"/>
    </xf>
    <xf numFmtId="0" fontId="0" fillId="14" borderId="1" xfId="0" applyFont="1" applyFill="1" applyBorder="1" applyAlignment="1" applyProtection="1">
      <alignment vertical="center"/>
      <protection locked="0"/>
    </xf>
    <xf numFmtId="0" fontId="1" fillId="3" borderId="8" xfId="0" applyFont="1" applyFill="1" applyBorder="1" applyAlignment="1">
      <alignment vertical="center"/>
    </xf>
    <xf numFmtId="0" fontId="7" fillId="3" borderId="8" xfId="0" applyFont="1" applyFill="1" applyBorder="1" applyAlignment="1">
      <alignment horizontal="center" vertical="center" wrapText="1"/>
    </xf>
    <xf numFmtId="0" fontId="0" fillId="0" borderId="0" xfId="0" applyAlignment="1">
      <alignment vertical="center" wrapText="1"/>
    </xf>
    <xf numFmtId="0" fontId="1" fillId="3" borderId="9" xfId="0" applyFont="1" applyFill="1" applyBorder="1" applyAlignment="1">
      <alignment vertical="center"/>
    </xf>
    <xf numFmtId="0" fontId="7" fillId="3" borderId="3" xfId="0" applyFont="1" applyFill="1" applyBorder="1" applyAlignment="1">
      <alignment horizontal="center" vertical="center"/>
    </xf>
    <xf numFmtId="0" fontId="0" fillId="0" borderId="8" xfId="0" applyFont="1" applyBorder="1" applyAlignment="1">
      <alignment vertical="center"/>
    </xf>
    <xf numFmtId="0" fontId="0" fillId="0" borderId="8" xfId="0" applyFont="1" applyBorder="1" applyAlignment="1">
      <alignment vertical="center" wrapText="1"/>
    </xf>
    <xf numFmtId="0" fontId="0" fillId="0" borderId="5" xfId="0" applyFont="1" applyBorder="1" applyAlignment="1" applyProtection="1">
      <alignment vertical="center"/>
      <protection locked="0"/>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0" fillId="0" borderId="2" xfId="0" applyFont="1" applyBorder="1" applyAlignment="1" applyProtection="1">
      <alignment vertical="center"/>
      <protection locked="0"/>
    </xf>
    <xf numFmtId="0" fontId="0" fillId="0" borderId="8" xfId="0" applyFont="1" applyBorder="1" applyAlignment="1" applyProtection="1">
      <alignment vertical="center"/>
      <protection locked="0"/>
    </xf>
    <xf numFmtId="0" fontId="0" fillId="0" borderId="7" xfId="0" applyFont="1" applyBorder="1" applyAlignment="1" applyProtection="1">
      <alignment vertical="center"/>
      <protection locked="0"/>
    </xf>
    <xf numFmtId="0" fontId="0" fillId="0" borderId="0" xfId="0" applyFont="1" applyAlignment="1">
      <alignment vertical="center" wrapText="1"/>
    </xf>
    <xf numFmtId="0" fontId="0" fillId="0" borderId="3" xfId="0" applyFont="1" applyBorder="1" applyAlignment="1">
      <alignment vertical="center" wrapText="1"/>
    </xf>
    <xf numFmtId="0" fontId="0" fillId="0" borderId="0" xfId="0" applyFont="1" applyAlignment="1" applyProtection="1">
      <alignment vertical="center" wrapText="1"/>
      <protection locked="0"/>
    </xf>
    <xf numFmtId="0" fontId="0" fillId="0" borderId="3" xfId="0" applyFont="1" applyBorder="1" applyAlignment="1" applyProtection="1">
      <alignment vertical="center" wrapText="1"/>
      <protection locked="0"/>
    </xf>
    <xf numFmtId="0" fontId="15" fillId="0" borderId="6" xfId="0" applyFont="1" applyBorder="1" applyAlignment="1">
      <alignment horizontal="right" vertical="center"/>
    </xf>
    <xf numFmtId="0" fontId="15" fillId="0" borderId="15" xfId="0" applyFont="1" applyBorder="1" applyAlignment="1">
      <alignment horizontal="right" vertical="center"/>
    </xf>
    <xf numFmtId="0" fontId="15" fillId="0" borderId="12" xfId="0" applyFont="1" applyBorder="1" applyAlignment="1">
      <alignment horizontal="right" vertical="center"/>
    </xf>
    <xf numFmtId="0" fontId="15" fillId="0" borderId="4" xfId="0" applyFont="1" applyBorder="1" applyAlignment="1">
      <alignment horizontal="right" vertical="center"/>
    </xf>
    <xf numFmtId="0" fontId="15" fillId="0" borderId="0" xfId="0" applyFont="1" applyAlignment="1">
      <alignment vertical="center" wrapText="1"/>
    </xf>
    <xf numFmtId="0" fontId="15" fillId="0" borderId="3" xfId="0" applyFont="1" applyBorder="1" applyAlignment="1">
      <alignment vertical="center" wrapText="1"/>
    </xf>
    <xf numFmtId="0" fontId="15" fillId="0" borderId="8" xfId="0" applyFont="1" applyBorder="1" applyAlignment="1">
      <alignment vertical="center" wrapText="1"/>
    </xf>
    <xf numFmtId="0" fontId="15" fillId="0" borderId="0" xfId="0" applyFont="1" applyAlignment="1" applyProtection="1">
      <alignment vertical="center"/>
      <protection locked="0"/>
    </xf>
    <xf numFmtId="0" fontId="15" fillId="0" borderId="3" xfId="0" applyFont="1" applyBorder="1" applyAlignment="1" applyProtection="1">
      <alignment vertical="center"/>
      <protection locked="0"/>
    </xf>
    <xf numFmtId="0" fontId="15" fillId="0" borderId="8" xfId="0" applyFont="1" applyBorder="1" applyAlignment="1" applyProtection="1">
      <alignment vertical="center"/>
      <protection locked="0"/>
    </xf>
    <xf numFmtId="0" fontId="16" fillId="3" borderId="8" xfId="0" applyFont="1" applyFill="1" applyBorder="1" applyAlignment="1">
      <alignment horizontal="center" vertical="center" wrapText="1"/>
    </xf>
    <xf numFmtId="0" fontId="16" fillId="3" borderId="7" xfId="0" applyFont="1" applyFill="1" applyBorder="1" applyAlignment="1">
      <alignment horizontal="center" vertical="center" wrapText="1"/>
    </xf>
    <xf numFmtId="0" fontId="15" fillId="0" borderId="18" xfId="0" applyFont="1" applyBorder="1" applyAlignment="1">
      <alignment vertical="center"/>
    </xf>
    <xf numFmtId="0" fontId="0" fillId="0" borderId="17" xfId="0" applyFont="1" applyBorder="1" applyAlignment="1">
      <alignment vertical="center"/>
    </xf>
    <xf numFmtId="0" fontId="15" fillId="0" borderId="16" xfId="0" applyFont="1" applyBorder="1" applyAlignment="1">
      <alignment vertical="center" wrapText="1"/>
    </xf>
    <xf numFmtId="0" fontId="15" fillId="0" borderId="5" xfId="0" applyFont="1" applyBorder="1" applyAlignment="1" applyProtection="1">
      <alignment vertical="center" wrapText="1"/>
      <protection locked="0"/>
    </xf>
    <xf numFmtId="0" fontId="0" fillId="0" borderId="14" xfId="0" applyFont="1" applyBorder="1" applyAlignment="1" applyProtection="1">
      <alignment vertical="center"/>
      <protection locked="0"/>
    </xf>
    <xf numFmtId="0" fontId="15" fillId="0" borderId="13" xfId="0" applyFont="1" applyBorder="1" applyAlignment="1" applyProtection="1">
      <alignment vertical="center" wrapText="1"/>
      <protection locked="0"/>
    </xf>
    <xf numFmtId="0" fontId="15" fillId="0" borderId="14" xfId="0" applyFont="1" applyBorder="1" applyAlignment="1" applyProtection="1">
      <alignment vertical="center"/>
      <protection locked="0"/>
    </xf>
    <xf numFmtId="0" fontId="0" fillId="0" borderId="13" xfId="0" applyFont="1" applyBorder="1" applyAlignment="1" applyProtection="1">
      <alignment vertical="center" wrapText="1"/>
      <protection locked="0"/>
    </xf>
    <xf numFmtId="0" fontId="0" fillId="0" borderId="5" xfId="0" applyFont="1" applyBorder="1" applyAlignment="1" applyProtection="1">
      <alignment vertical="center" wrapText="1"/>
      <protection locked="0"/>
    </xf>
    <xf numFmtId="0" fontId="15" fillId="0" borderId="11" xfId="0" applyFont="1" applyBorder="1" applyAlignment="1" applyProtection="1">
      <alignment vertical="center"/>
      <protection locked="0"/>
    </xf>
    <xf numFmtId="0" fontId="0" fillId="0" borderId="10" xfId="0" applyFont="1" applyBorder="1" applyAlignment="1" applyProtection="1">
      <alignment vertical="center" wrapText="1"/>
      <protection locked="0"/>
    </xf>
    <xf numFmtId="0" fontId="0" fillId="0" borderId="2" xfId="0" applyFont="1" applyBorder="1" applyAlignment="1" applyProtection="1">
      <alignment vertical="center" wrapText="1"/>
      <protection locked="0"/>
    </xf>
    <xf numFmtId="0" fontId="7" fillId="3" borderId="3" xfId="0" applyFont="1" applyFill="1" applyBorder="1" applyAlignment="1">
      <alignment horizontal="center" vertical="center" wrapText="1"/>
    </xf>
    <xf numFmtId="0" fontId="0" fillId="3" borderId="8" xfId="0" applyFont="1" applyFill="1" applyBorder="1" applyAlignment="1">
      <alignment vertical="center" wrapText="1"/>
    </xf>
    <xf numFmtId="0" fontId="0" fillId="3" borderId="8" xfId="0" applyFont="1" applyFill="1" applyBorder="1" applyAlignment="1">
      <alignment vertical="center"/>
    </xf>
    <xf numFmtId="0" fontId="0" fillId="3" borderId="7" xfId="0" applyFont="1" applyFill="1" applyBorder="1" applyAlignment="1">
      <alignment vertical="center"/>
    </xf>
    <xf numFmtId="0" fontId="0" fillId="0" borderId="8" xfId="0" applyFont="1" applyBorder="1" applyAlignment="1">
      <alignment horizontal="center" vertical="center"/>
    </xf>
    <xf numFmtId="0" fontId="0" fillId="0" borderId="3" xfId="0" applyFont="1" applyBorder="1" applyAlignment="1">
      <alignment horizontal="center" vertical="center"/>
    </xf>
    <xf numFmtId="0" fontId="9" fillId="0" borderId="6" xfId="0" applyFont="1" applyBorder="1" applyAlignment="1">
      <alignment vertical="center"/>
    </xf>
    <xf numFmtId="0" fontId="19" fillId="0" borderId="6" xfId="0" applyFont="1" applyBorder="1" applyAlignment="1">
      <alignment vertical="center"/>
    </xf>
    <xf numFmtId="0" fontId="23" fillId="0" borderId="0" xfId="0" applyFont="1"/>
    <xf numFmtId="0" fontId="23" fillId="0" borderId="0" xfId="0" applyFont="1" applyAlignment="1">
      <alignment horizontal="center"/>
    </xf>
    <xf numFmtId="0" fontId="24" fillId="18" borderId="19" xfId="0" applyFont="1" applyFill="1" applyBorder="1" applyAlignment="1">
      <alignment horizontal="center" vertical="center" wrapText="1"/>
    </xf>
    <xf numFmtId="0" fontId="22" fillId="2" borderId="21" xfId="3" applyFill="1" applyBorder="1" applyAlignment="1">
      <alignment vertical="center" wrapText="1"/>
    </xf>
    <xf numFmtId="0" fontId="22" fillId="2" borderId="22" xfId="3" applyFill="1" applyBorder="1" applyAlignment="1">
      <alignment vertical="center" wrapText="1"/>
    </xf>
    <xf numFmtId="0" fontId="22" fillId="19" borderId="5" xfId="3" applyFill="1" applyBorder="1" applyAlignment="1">
      <alignment horizontal="left" vertical="center" wrapText="1"/>
    </xf>
    <xf numFmtId="0" fontId="22" fillId="0" borderId="20" xfId="3" applyBorder="1" applyAlignment="1">
      <alignment vertical="center" wrapText="1"/>
    </xf>
    <xf numFmtId="0" fontId="21" fillId="0" borderId="20" xfId="0" applyFont="1" applyBorder="1" applyAlignment="1">
      <alignment horizontal="center" vertical="center" wrapText="1"/>
    </xf>
    <xf numFmtId="0" fontId="25" fillId="19" borderId="20" xfId="0" applyFont="1" applyFill="1" applyBorder="1" applyAlignment="1">
      <alignment horizontal="center" vertical="center" wrapText="1"/>
    </xf>
    <xf numFmtId="0" fontId="21" fillId="20" borderId="20" xfId="0" applyFont="1" applyFill="1" applyBorder="1" applyAlignment="1">
      <alignment horizontal="center" vertical="center" wrapText="1"/>
    </xf>
    <xf numFmtId="0" fontId="23" fillId="20" borderId="20" xfId="0" applyFont="1" applyFill="1" applyBorder="1" applyAlignment="1">
      <alignment vertical="center" wrapText="1"/>
    </xf>
    <xf numFmtId="0" fontId="26" fillId="19" borderId="20" xfId="0" applyFont="1" applyFill="1" applyBorder="1" applyAlignment="1">
      <alignment horizontal="left" vertical="center" wrapText="1"/>
    </xf>
    <xf numFmtId="0" fontId="23" fillId="0" borderId="20" xfId="0" applyFont="1" applyBorder="1" applyAlignment="1">
      <alignment vertical="center" wrapText="1"/>
    </xf>
    <xf numFmtId="0" fontId="22" fillId="19" borderId="7" xfId="3" applyFill="1" applyBorder="1" applyAlignment="1">
      <alignment horizontal="left" vertical="center" wrapText="1"/>
    </xf>
    <xf numFmtId="0" fontId="22" fillId="2" borderId="23" xfId="3" applyFill="1" applyBorder="1" applyAlignment="1">
      <alignment vertical="center" wrapText="1"/>
    </xf>
    <xf numFmtId="0" fontId="29" fillId="3" borderId="8" xfId="0" applyFont="1" applyFill="1" applyBorder="1" applyAlignment="1">
      <alignment horizontal="center" vertical="center" wrapText="1"/>
    </xf>
    <xf numFmtId="0" fontId="30" fillId="0" borderId="0" xfId="0" applyFont="1"/>
    <xf numFmtId="0" fontId="7" fillId="3" borderId="2" xfId="0" applyFont="1" applyFill="1" applyBorder="1" applyAlignment="1">
      <alignment horizontal="center" vertical="center" wrapText="1"/>
    </xf>
    <xf numFmtId="0" fontId="31" fillId="0" borderId="0" xfId="0" applyFont="1" applyAlignment="1">
      <alignment vertical="center" wrapText="1"/>
    </xf>
    <xf numFmtId="0" fontId="31" fillId="0" borderId="0" xfId="0" applyFont="1" applyAlignment="1">
      <alignment vertical="center"/>
    </xf>
    <xf numFmtId="0" fontId="13" fillId="3" borderId="0" xfId="0" applyFont="1" applyFill="1" applyAlignment="1">
      <alignment vertical="center"/>
    </xf>
    <xf numFmtId="0" fontId="32" fillId="0" borderId="0" xfId="0" applyFont="1"/>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Border="1" applyAlignment="1">
      <alignment horizontal="center" vertical="center" wrapText="1"/>
    </xf>
    <xf numFmtId="0" fontId="7" fillId="12" borderId="0" xfId="0" applyFont="1" applyFill="1" applyBorder="1" applyAlignment="1">
      <alignment horizontal="center" vertical="center" wrapText="1"/>
    </xf>
    <xf numFmtId="0" fontId="7" fillId="4" borderId="0" xfId="0" applyFont="1" applyFill="1" applyBorder="1" applyAlignment="1">
      <alignment horizontal="center" vertical="center"/>
    </xf>
    <xf numFmtId="0" fontId="9" fillId="8" borderId="0" xfId="0" applyFont="1" applyFill="1" applyBorder="1" applyAlignment="1">
      <alignment horizontal="center" vertical="center"/>
    </xf>
    <xf numFmtId="0" fontId="9" fillId="5" borderId="0" xfId="0" applyFont="1" applyFill="1" applyBorder="1" applyAlignment="1">
      <alignment horizontal="center" vertical="center"/>
    </xf>
    <xf numFmtId="0" fontId="7" fillId="6" borderId="0" xfId="0" applyFont="1" applyFill="1" applyBorder="1" applyAlignment="1">
      <alignment horizontal="center" vertical="center"/>
    </xf>
    <xf numFmtId="0" fontId="9" fillId="9" borderId="0" xfId="0" applyFont="1" applyFill="1" applyBorder="1" applyAlignment="1">
      <alignment horizontal="center" vertical="center"/>
    </xf>
    <xf numFmtId="0" fontId="9" fillId="2" borderId="0" xfId="0" applyFont="1" applyFill="1" applyBorder="1" applyAlignment="1">
      <alignment horizontal="left" vertical="center" wrapText="1"/>
    </xf>
    <xf numFmtId="0" fontId="7" fillId="11" borderId="0" xfId="0" applyFont="1" applyFill="1" applyBorder="1" applyAlignment="1">
      <alignment horizontal="center" vertical="center" wrapText="1"/>
    </xf>
    <xf numFmtId="0" fontId="20" fillId="2" borderId="0" xfId="0" applyFont="1" applyFill="1" applyBorder="1" applyAlignment="1">
      <alignment horizontal="left" vertical="top" wrapText="1"/>
    </xf>
    <xf numFmtId="0" fontId="9" fillId="2" borderId="0" xfId="0" applyFont="1" applyFill="1" applyBorder="1" applyAlignment="1">
      <alignment horizontal="left" vertical="top" wrapText="1"/>
    </xf>
    <xf numFmtId="0" fontId="13" fillId="3" borderId="0" xfId="0" applyFont="1" applyFill="1" applyAlignment="1">
      <alignment horizontal="left" vertical="center" wrapText="1"/>
    </xf>
    <xf numFmtId="0" fontId="14" fillId="3" borderId="0" xfId="0" applyFont="1" applyFill="1" applyAlignment="1">
      <alignment horizontal="left" vertical="center" wrapText="1"/>
    </xf>
    <xf numFmtId="0" fontId="7" fillId="12" borderId="0" xfId="0" applyFont="1" applyFill="1" applyAlignment="1">
      <alignment horizontal="center" vertical="center" wrapText="1"/>
    </xf>
    <xf numFmtId="0" fontId="7" fillId="11" borderId="0" xfId="0" applyFont="1" applyFill="1" applyAlignment="1">
      <alignment horizontal="center" vertical="center" wrapText="1"/>
    </xf>
    <xf numFmtId="0" fontId="7" fillId="10" borderId="0" xfId="0" applyFont="1" applyFill="1" applyAlignment="1">
      <alignment horizontal="center" vertical="center" wrapText="1"/>
    </xf>
    <xf numFmtId="0" fontId="7" fillId="10" borderId="0" xfId="0" applyFont="1" applyFill="1" applyAlignment="1">
      <alignment horizontal="center" vertical="center" textRotation="90" wrapText="1"/>
    </xf>
    <xf numFmtId="0" fontId="7" fillId="12" borderId="0" xfId="0" applyFont="1" applyFill="1" applyAlignment="1">
      <alignment horizontal="center" vertical="center" textRotation="90" wrapText="1"/>
    </xf>
    <xf numFmtId="0" fontId="7" fillId="11" borderId="0" xfId="0" applyFont="1" applyFill="1" applyAlignment="1">
      <alignment horizontal="center" vertical="center" textRotation="90" wrapText="1"/>
    </xf>
    <xf numFmtId="0" fontId="7" fillId="10" borderId="0" xfId="0" applyFont="1" applyFill="1" applyAlignment="1">
      <alignment horizontal="center" vertical="center"/>
    </xf>
    <xf numFmtId="0" fontId="18" fillId="3" borderId="18" xfId="0" applyFont="1" applyFill="1" applyBorder="1" applyAlignment="1">
      <alignment horizontal="center" vertical="center"/>
    </xf>
    <xf numFmtId="0" fontId="18" fillId="3" borderId="17" xfId="0" applyFont="1" applyFill="1" applyBorder="1" applyAlignment="1">
      <alignment horizontal="center" vertical="center"/>
    </xf>
    <xf numFmtId="0" fontId="18" fillId="3" borderId="16" xfId="0" applyFont="1" applyFill="1" applyBorder="1" applyAlignment="1">
      <alignment horizontal="center" vertical="center"/>
    </xf>
    <xf numFmtId="0" fontId="28" fillId="5" borderId="0" xfId="0" applyFont="1" applyFill="1" applyAlignment="1">
      <alignment horizontal="center" vertical="center"/>
    </xf>
    <xf numFmtId="0" fontId="17" fillId="3" borderId="0" xfId="0" applyFont="1" applyFill="1" applyAlignment="1">
      <alignment horizontal="center" vertical="center"/>
    </xf>
    <xf numFmtId="0" fontId="7" fillId="3" borderId="9"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7" fillId="3" borderId="6"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9" xfId="0" applyFont="1" applyFill="1" applyBorder="1" applyAlignment="1">
      <alignment horizontal="center" vertical="center"/>
    </xf>
    <xf numFmtId="0" fontId="26" fillId="2" borderId="22" xfId="0" applyFont="1" applyFill="1" applyBorder="1" applyAlignment="1">
      <alignment horizontal="left" vertical="center" wrapText="1"/>
    </xf>
    <xf numFmtId="0" fontId="26" fillId="2" borderId="23" xfId="0" applyFont="1" applyFill="1" applyBorder="1" applyAlignment="1">
      <alignment horizontal="left" vertical="center" wrapText="1"/>
    </xf>
    <xf numFmtId="0" fontId="26" fillId="2" borderId="21" xfId="0" applyFont="1" applyFill="1" applyBorder="1" applyAlignment="1">
      <alignment horizontal="left" vertical="center" wrapText="1"/>
    </xf>
    <xf numFmtId="0" fontId="25" fillId="2" borderId="22" xfId="0" applyFont="1" applyFill="1" applyBorder="1" applyAlignment="1">
      <alignment horizontal="center" vertical="center" wrapText="1"/>
    </xf>
    <xf numFmtId="0" fontId="25" fillId="2" borderId="23" xfId="0" applyFont="1" applyFill="1" applyBorder="1" applyAlignment="1">
      <alignment horizontal="center" vertical="center" wrapText="1"/>
    </xf>
    <xf numFmtId="0" fontId="25" fillId="2" borderId="21" xfId="0" applyFont="1" applyFill="1" applyBorder="1" applyAlignment="1">
      <alignment horizontal="center" vertical="center" wrapText="1"/>
    </xf>
    <xf numFmtId="0" fontId="27" fillId="17" borderId="6" xfId="0" applyFont="1" applyFill="1" applyBorder="1" applyAlignment="1">
      <alignment horizontal="center" vertical="center" wrapText="1"/>
    </xf>
    <xf numFmtId="0" fontId="27" fillId="17" borderId="0" xfId="0" applyFont="1" applyFill="1" applyBorder="1" applyAlignment="1">
      <alignment horizontal="center" vertical="center" wrapText="1"/>
    </xf>
    <xf numFmtId="0" fontId="25" fillId="19" borderId="22" xfId="0" applyFont="1" applyFill="1" applyBorder="1" applyAlignment="1">
      <alignment horizontal="center" vertical="center" wrapText="1"/>
    </xf>
    <xf numFmtId="0" fontId="25" fillId="19" borderId="23" xfId="0" applyFont="1" applyFill="1" applyBorder="1" applyAlignment="1">
      <alignment horizontal="center" vertical="center" wrapText="1"/>
    </xf>
    <xf numFmtId="0" fontId="25" fillId="19" borderId="21" xfId="0" applyFont="1" applyFill="1" applyBorder="1" applyAlignment="1">
      <alignment horizontal="center" vertical="center" wrapText="1"/>
    </xf>
    <xf numFmtId="0" fontId="26" fillId="19" borderId="22" xfId="0" applyFont="1" applyFill="1" applyBorder="1" applyAlignment="1">
      <alignment horizontal="left" vertical="center" wrapText="1"/>
    </xf>
    <xf numFmtId="0" fontId="26" fillId="19" borderId="23" xfId="0" applyFont="1" applyFill="1" applyBorder="1" applyAlignment="1">
      <alignment horizontal="left" vertical="center" wrapText="1"/>
    </xf>
    <xf numFmtId="0" fontId="26" fillId="19" borderId="21" xfId="0" applyFont="1" applyFill="1" applyBorder="1" applyAlignment="1">
      <alignment horizontal="left" vertical="center" wrapText="1"/>
    </xf>
  </cellXfs>
  <cellStyles count="4">
    <cellStyle name="Hyperlink" xfId="3" builtinId="8"/>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Liste de contrôle de l'état de préparation et des mesures d'atténuation en matière de santé publique (international)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5"/>
          <c:order val="0"/>
          <c:tx>
            <c:strRef>
              <c:f>'Int. Dashboard Detail'!$I$6</c:f>
              <c:strCache>
                <c:ptCount val="1"/>
                <c:pt idx="0">
                  <c:v>Percentage %</c:v>
                </c:pt>
              </c:strCache>
            </c:strRef>
          </c:tx>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0"/>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9-3174-C643-BD15-B18401EE33DD}"/>
              </c:ext>
            </c:extLst>
          </c:dPt>
          <c:dPt>
            <c:idx val="2"/>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3-33AA-41A1-AFCD-EB7475383AD2}"/>
              </c:ext>
            </c:extLst>
          </c:dPt>
          <c:dPt>
            <c:idx val="7"/>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5-33AA-41A1-AFCD-EB7475383AD2}"/>
              </c:ext>
            </c:extLst>
          </c:dPt>
          <c:dPt>
            <c:idx val="8"/>
            <c:invertIfNegative val="0"/>
            <c:bubble3D val="0"/>
            <c:spPr>
              <a:solidFill>
                <a:schemeClr val="accent3">
                  <a:lumMod val="75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5-6899-9B4E-B02B-4E70CD344E00}"/>
              </c:ext>
            </c:extLst>
          </c:dPt>
          <c:dPt>
            <c:idx val="9"/>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7-6899-9B4E-B02B-4E70CD344E00}"/>
              </c:ext>
            </c:extLst>
          </c:dPt>
          <c:dLbls>
            <c:dLbl>
              <c:idx val="0"/>
              <c:tx>
                <c:rich>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fld id="{313658E0-94FB-6E44-9C77-C10093E1BC14}" type="VALUE">
                      <a:rPr lang="en-US">
                        <a:solidFill>
                          <a:schemeClr val="bg1"/>
                        </a:solidFill>
                      </a:rPr>
                      <a:pPr>
                        <a:defRPr>
                          <a:solidFill>
                            <a:schemeClr val="bg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9-3174-C643-BD15-B18401EE33DD}"/>
                </c:ext>
                <c:ext xmlns:c15="http://schemas.microsoft.com/office/drawing/2012/chart" uri="{CE6537A1-D6FC-4f65-9D91-7224C49458BB}">
                  <c15:dlblFieldTable/>
                  <c15:showDataLabelsRange val="0"/>
                </c:ext>
              </c:extLst>
            </c:dLbl>
            <c:dLbl>
              <c:idx val="2"/>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dLbl>
            <c:dLbl>
              <c:idx val="7"/>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dLbl>
            <c:dLbl>
              <c:idx val="8"/>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dLbl>
            <c:dLbl>
              <c:idx val="9"/>
              <c:tx>
                <c:rich>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fld id="{195B22CC-C355-5641-B909-5EB35219A32E}" type="VALUE">
                      <a:rPr lang="en-US">
                        <a:solidFill>
                          <a:schemeClr val="bg1"/>
                        </a:solidFill>
                      </a:rPr>
                      <a:pPr>
                        <a:defRPr>
                          <a:solidFill>
                            <a:schemeClr val="tx1"/>
                          </a:solidFill>
                        </a:defRPr>
                      </a:pPr>
                      <a:t>[VALUE]</a:t>
                    </a:fld>
                    <a:endParaRPr lang="en-US"/>
                  </a:p>
                </c:rich>
              </c:tx>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6899-9B4E-B02B-4E70CD344E00}"/>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'Int. Dashboard Detail'!$C$14:$C$23</c:f>
              <c:strCache>
                <c:ptCount val="10"/>
                <c:pt idx="0">
                  <c:v>Liste de contrôle des mesures d'atténuation d'un rassemblement de masse </c:v>
                </c:pt>
                <c:pt idx="1">
                  <c:v>Plans de préparation d'intervention en cas d'urgence de l'événement</c:v>
                </c:pt>
                <c:pt idx="2">
                  <c:v> L'événement de masse a acquis les fournitures suivantes</c:v>
                </c:pt>
                <c:pt idx="3">
                  <c:v> Symptômes d'infection respiratoire aigüe au cours de l'événement</c:v>
                </c:pt>
                <c:pt idx="4">
                  <c:v>Coordination des intervenants et partenaires </c:v>
                </c:pt>
                <c:pt idx="5">
                  <c:v>Commandement et contrôle</c:v>
                </c:pt>
                <c:pt idx="6">
                  <c:v>Communication du risque</c:v>
                </c:pt>
                <c:pt idx="7">
                  <c:v>Sensibilisation aux directives la santé publique pour la COVID-19 </c:v>
                </c:pt>
                <c:pt idx="8">
                  <c:v>Capacité de mobilisation</c:v>
                </c:pt>
                <c:pt idx="9">
                  <c:v>État de préparation de santé publique</c:v>
                </c:pt>
              </c:strCache>
            </c:strRef>
          </c:cat>
          <c:val>
            <c:numRef>
              <c:f>'Int. Dashboard Detail'!$I$14:$I$23</c:f>
              <c:numCache>
                <c:formatCode>0.0%</c:formatCode>
                <c:ptCount val="10"/>
                <c:pt idx="0">
                  <c:v>1</c:v>
                </c:pt>
                <c:pt idx="1">
                  <c:v>0.91666666666666663</c:v>
                </c:pt>
                <c:pt idx="2">
                  <c:v>0.88888888888888884</c:v>
                </c:pt>
                <c:pt idx="3">
                  <c:v>0.90476190476190477</c:v>
                </c:pt>
                <c:pt idx="4">
                  <c:v>0.66666666666666663</c:v>
                </c:pt>
                <c:pt idx="5">
                  <c:v>0.91666666666666663</c:v>
                </c:pt>
                <c:pt idx="6">
                  <c:v>0.75</c:v>
                </c:pt>
                <c:pt idx="7">
                  <c:v>0.91666666666666663</c:v>
                </c:pt>
                <c:pt idx="8">
                  <c:v>1</c:v>
                </c:pt>
                <c:pt idx="9">
                  <c:v>0.88447971781305113</c:v>
                </c:pt>
              </c:numCache>
            </c:numRef>
          </c:val>
          <c:extLst xmlns:c16r2="http://schemas.microsoft.com/office/drawing/2015/06/chart">
            <c:ext xmlns:c16="http://schemas.microsoft.com/office/drawing/2014/chart" uri="{C3380CC4-5D6E-409C-BE32-E72D297353CC}">
              <c16:uniqueId val="{00000008-6899-9B4E-B02B-4E70CD344E00}"/>
            </c:ext>
          </c:extLst>
        </c:ser>
        <c:dLbls>
          <c:dLblPos val="outEnd"/>
          <c:showLegendKey val="0"/>
          <c:showVal val="1"/>
          <c:showCatName val="0"/>
          <c:showSerName val="0"/>
          <c:showPercent val="0"/>
          <c:showBubbleSize val="0"/>
        </c:dLbls>
        <c:gapWidth val="65"/>
        <c:axId val="111083944"/>
        <c:axId val="111086688"/>
      </c:barChart>
      <c:catAx>
        <c:axId val="111083944"/>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1086688"/>
        <c:crosses val="autoZero"/>
        <c:auto val="1"/>
        <c:lblAlgn val="ctr"/>
        <c:lblOffset val="100"/>
        <c:noMultiLvlLbl val="0"/>
      </c:catAx>
      <c:valAx>
        <c:axId val="11108668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108394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accent3">
            <a:lumMod val="0"/>
            <a:lumOff val="100000"/>
          </a:schemeClr>
        </a:gs>
        <a:gs pos="35000">
          <a:schemeClr val="accent3">
            <a:lumMod val="0"/>
            <a:lumOff val="100000"/>
          </a:schemeClr>
        </a:gs>
        <a:gs pos="100000">
          <a:schemeClr val="accent3">
            <a:lumMod val="100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État de préparation et mesures d'atténuation propres à chaque sport (international)</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Detail'!$C$27</c:f>
              <c:strCache>
                <c:ptCount val="1"/>
                <c:pt idx="0">
                  <c:v>Specific Mitigation Measures</c:v>
                </c:pt>
              </c:strCache>
            </c:strRef>
          </c:tx>
          <c:spPr>
            <a:solidFill>
              <a:schemeClr val="accent2">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invertIfNegative val="0"/>
          <c:dPt>
            <c:idx val="0"/>
            <c:invertIfNegative val="0"/>
            <c:bubble3D val="0"/>
            <c:spPr>
              <a:solidFill>
                <a:schemeClr val="accent2">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1-C509-8F41-9EDC-3884CA570B3C}"/>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Detail'!$I$27</c:f>
              <c:numCache>
                <c:formatCode>0.0%</c:formatCode>
                <c:ptCount val="1"/>
                <c:pt idx="0">
                  <c:v>0.94202898550724634</c:v>
                </c:pt>
              </c:numCache>
            </c:numRef>
          </c:val>
          <c:extLst xmlns:c16r2="http://schemas.microsoft.com/office/drawing/2015/06/chart">
            <c:ext xmlns:c16="http://schemas.microsoft.com/office/drawing/2014/chart" uri="{C3380CC4-5D6E-409C-BE32-E72D297353CC}">
              <c16:uniqueId val="{00000000-F748-7C47-BDB2-B5C747635D73}"/>
            </c:ext>
          </c:extLst>
        </c:ser>
        <c:dLbls>
          <c:dLblPos val="inEnd"/>
          <c:showLegendKey val="0"/>
          <c:showVal val="1"/>
          <c:showCatName val="0"/>
          <c:showSerName val="0"/>
          <c:showPercent val="0"/>
          <c:showBubbleSize val="0"/>
        </c:dLbls>
        <c:gapWidth val="65"/>
        <c:axId val="111087080"/>
        <c:axId val="111087864"/>
      </c:barChart>
      <c:catAx>
        <c:axId val="111087080"/>
        <c:scaling>
          <c:orientation val="minMax"/>
        </c:scaling>
        <c:delete val="1"/>
        <c:axPos val="l"/>
        <c:numFmt formatCode="General" sourceLinked="1"/>
        <c:majorTickMark val="none"/>
        <c:minorTickMark val="none"/>
        <c:tickLblPos val="nextTo"/>
        <c:crossAx val="111087864"/>
        <c:crosses val="autoZero"/>
        <c:auto val="1"/>
        <c:lblAlgn val="ctr"/>
        <c:lblOffset val="100"/>
        <c:noMultiLvlLbl val="0"/>
      </c:catAx>
      <c:valAx>
        <c:axId val="111087864"/>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108708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Évaluation du risque de l'événement (international)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tx>
            <c:strRef>
              <c:f>'Int. Dashboard Detail'!$C$7</c:f>
              <c:strCache>
                <c:ptCount val="1"/>
                <c:pt idx="0">
                  <c:v>Évaluation du risque</c:v>
                </c:pt>
              </c:strCache>
            </c:strRef>
          </c:tx>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1-A3B8-6349-846F-BBADD026EA1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3B8-6349-846F-BBADD026EA14}"/>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'Int. Dashboard Detail'!$I$7</c:f>
              <c:numCache>
                <c:formatCode>0.0%</c:formatCode>
                <c:ptCount val="1"/>
                <c:pt idx="0">
                  <c:v>0.16666666666666666</c:v>
                </c:pt>
              </c:numCache>
            </c:numRef>
          </c:val>
          <c:extLst xmlns:c16r2="http://schemas.microsoft.com/office/drawing/2015/06/chart">
            <c:ext xmlns:c16="http://schemas.microsoft.com/office/drawing/2014/chart" uri="{C3380CC4-5D6E-409C-BE32-E72D297353CC}">
              <c16:uniqueId val="{00000000-A122-6146-BF03-4FBDF3D93D77}"/>
            </c:ext>
          </c:extLst>
        </c:ser>
        <c:dLbls>
          <c:dLblPos val="inEnd"/>
          <c:showLegendKey val="0"/>
          <c:showVal val="1"/>
          <c:showCatName val="0"/>
          <c:showSerName val="0"/>
          <c:showPercent val="0"/>
          <c:showBubbleSize val="0"/>
        </c:dLbls>
        <c:gapWidth val="65"/>
        <c:axId val="111089040"/>
        <c:axId val="111089432"/>
      </c:barChart>
      <c:catAx>
        <c:axId val="111089040"/>
        <c:scaling>
          <c:orientation val="minMax"/>
        </c:scaling>
        <c:delete val="1"/>
        <c:axPos val="l"/>
        <c:numFmt formatCode="General" sourceLinked="1"/>
        <c:majorTickMark val="none"/>
        <c:minorTickMark val="none"/>
        <c:tickLblPos val="nextTo"/>
        <c:crossAx val="111089432"/>
        <c:crosses val="autoZero"/>
        <c:auto val="1"/>
        <c:lblAlgn val="ctr"/>
        <c:lblOffset val="100"/>
        <c:noMultiLvlLbl val="0"/>
      </c:catAx>
      <c:valAx>
        <c:axId val="111089432"/>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1089040"/>
        <c:crosses val="autoZero"/>
        <c:crossBetween val="between"/>
      </c:valAx>
      <c:spPr>
        <a:noFill/>
        <a:ln>
          <a:noFill/>
        </a:ln>
        <a:effectLst/>
      </c:spPr>
    </c:plotArea>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Liste de contrôle de l'état de préparation et des mesures d'atténuation en matière de santé publique (national)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4"/>
          <c:order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invertIfNegative val="0"/>
          <c:dPt>
            <c:idx val="3"/>
            <c:invertIfNegative val="0"/>
            <c:bubble3D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1-435D-6949-B073-4873CB2BE73A}"/>
              </c:ext>
            </c:extLst>
          </c:dPt>
          <c:dPt>
            <c:idx val="5"/>
            <c:invertIfNegative val="0"/>
            <c:bubble3D val="0"/>
            <c:spPr>
              <a:solidFill>
                <a:schemeClr val="accent3">
                  <a:lumMod val="60000"/>
                  <a:lumOff val="4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3-435D-6949-B073-4873CB2BE73A}"/>
              </c:ext>
            </c:extLst>
          </c:dPt>
          <c:dPt>
            <c:idx val="9"/>
            <c:invertIfNegative val="0"/>
            <c:bubble3D val="0"/>
            <c:spPr>
              <a:solidFill>
                <a:schemeClr val="accent3">
                  <a:lumMod val="50000"/>
                  <a:alpha val="85000"/>
                </a:schemeClr>
              </a:solidFill>
              <a:ln w="9525" cap="flat" cmpd="sng" algn="ctr">
                <a:solidFill>
                  <a:schemeClr val="lt1">
                    <a:alpha val="50000"/>
                  </a:schemeClr>
                </a:solidFill>
                <a:round/>
              </a:ln>
              <a:effectLst>
                <a:outerShdw blurRad="50800" dist="38100" dir="2700000" algn="tl" rotWithShape="0">
                  <a:prstClr val="black">
                    <a:alpha val="40000"/>
                  </a:prstClr>
                </a:outerShdw>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11-D355-EB40-B9A8-494CF3BE3F9D}"/>
              </c:ext>
            </c:extLst>
          </c:dPt>
          <c:dLbls>
            <c:dLbl>
              <c:idx val="3"/>
              <c:tx>
                <c:rich>
                  <a:bodyPr/>
                  <a:lstStyle/>
                  <a:p>
                    <a:fld id="{313658E0-94FB-6E44-9C77-C10093E1BC14}" type="VALUE">
                      <a:rPr lang="en-US">
                        <a:solidFill>
                          <a:schemeClr val="tx1"/>
                        </a:solidFill>
                      </a:rPr>
                      <a:pPr/>
                      <a:t>[VALUE]</a:t>
                    </a:fld>
                    <a:endParaRPr lang="en-US"/>
                  </a:p>
                </c:rich>
              </c:tx>
              <c:dLblPos val="in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435D-6949-B073-4873CB2BE73A}"/>
                </c:ext>
                <c:ext xmlns:c15="http://schemas.microsoft.com/office/drawing/2012/chart" uri="{CE6537A1-D6FC-4f65-9D91-7224C49458BB}">
                  <c15:dlblFieldTable/>
                  <c15:showDataLabelsRange val="0"/>
                </c:ext>
              </c:extLst>
            </c:dLbl>
            <c:dLbl>
              <c:idx val="9"/>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bg1"/>
                      </a:solidFill>
                      <a:latin typeface="+mn-lt"/>
                      <a:ea typeface="+mn-ea"/>
                      <a:cs typeface="+mn-cs"/>
                    </a:defRPr>
                  </a:pPr>
                  <a:endParaRPr lang="en-US"/>
                </a:p>
              </c:txPr>
              <c:dLblPos val="inEnd"/>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'Dom. Dashboard Detail'!$C$11:$C$20</c:f>
              <c:strCache>
                <c:ptCount val="10"/>
                <c:pt idx="0">
                  <c:v>Liste de contrôle des mesures d'atténuation d'un rassemblement de masse </c:v>
                </c:pt>
                <c:pt idx="1">
                  <c:v>Plans de préparation d'intervention en cas d'urgence de l'événement</c:v>
                </c:pt>
                <c:pt idx="2">
                  <c:v> L'événement de masse a acquis les fournitures suivantes</c:v>
                </c:pt>
                <c:pt idx="3">
                  <c:v> Symptômes d'infection respiratoire aigüe au cours de l'événement</c:v>
                </c:pt>
                <c:pt idx="4">
                  <c:v>Coordination des intervenants et partenaires </c:v>
                </c:pt>
                <c:pt idx="5">
                  <c:v>Commandement et contrôle</c:v>
                </c:pt>
                <c:pt idx="6">
                  <c:v>Communication du risque</c:v>
                </c:pt>
                <c:pt idx="7">
                  <c:v>Sensibilisation aux directives la santé publique pour la COVID-19 </c:v>
                </c:pt>
                <c:pt idx="8">
                  <c:v>Capacité de mobilisation</c:v>
                </c:pt>
                <c:pt idx="9">
                  <c:v>État de préparation de santé publique</c:v>
                </c:pt>
              </c:strCache>
            </c:strRef>
          </c:cat>
          <c:val>
            <c:numRef>
              <c:f>'Dom. Dashboard Detail'!$I$11:$I$20</c:f>
              <c:numCache>
                <c:formatCode>0.0%</c:formatCode>
                <c:ptCount val="10"/>
                <c:pt idx="0">
                  <c:v>1</c:v>
                </c:pt>
                <c:pt idx="1">
                  <c:v>1</c:v>
                </c:pt>
                <c:pt idx="2">
                  <c:v>1</c:v>
                </c:pt>
                <c:pt idx="3">
                  <c:v>0.97222222222222221</c:v>
                </c:pt>
                <c:pt idx="4">
                  <c:v>1</c:v>
                </c:pt>
                <c:pt idx="5">
                  <c:v>1</c:v>
                </c:pt>
                <c:pt idx="6">
                  <c:v>1</c:v>
                </c:pt>
                <c:pt idx="7">
                  <c:v>1</c:v>
                </c:pt>
                <c:pt idx="8">
                  <c:v>0.83333333333333337</c:v>
                </c:pt>
                <c:pt idx="9">
                  <c:v>0.97839506172839508</c:v>
                </c:pt>
              </c:numCache>
            </c:numRef>
          </c:val>
          <c:extLst xmlns:c16r2="http://schemas.microsoft.com/office/drawing/2015/06/chart">
            <c:ext xmlns:c16="http://schemas.microsoft.com/office/drawing/2014/chart" uri="{C3380CC4-5D6E-409C-BE32-E72D297353CC}">
              <c16:uniqueId val="{00000010-D355-EB40-B9A8-494CF3BE3F9D}"/>
            </c:ext>
          </c:extLst>
        </c:ser>
        <c:dLbls>
          <c:dLblPos val="inEnd"/>
          <c:showLegendKey val="0"/>
          <c:showVal val="1"/>
          <c:showCatName val="0"/>
          <c:showSerName val="0"/>
          <c:showPercent val="0"/>
          <c:showBubbleSize val="0"/>
        </c:dLbls>
        <c:gapWidth val="65"/>
        <c:axId val="111090216"/>
        <c:axId val="111257368"/>
      </c:barChart>
      <c:catAx>
        <c:axId val="111090216"/>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n-US"/>
          </a:p>
        </c:txPr>
        <c:crossAx val="111257368"/>
        <c:crosses val="autoZero"/>
        <c:auto val="1"/>
        <c:lblAlgn val="ctr"/>
        <c:lblOffset val="100"/>
        <c:noMultiLvlLbl val="0"/>
      </c:catAx>
      <c:valAx>
        <c:axId val="11125736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1090216"/>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oddFooter>&amp;C&amp;"Calibri,Regular"&amp;K000000&amp;T&amp;D&amp;R&amp;"Calibri,Regular"&amp;K000000&amp;A</c:oddFooter>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sz="1800" b="1" i="0" baseline="0">
                <a:effectLst/>
              </a:rPr>
              <a:t>État de préparation et mesures d'atténuation propres à chaque sport (national)</a:t>
            </a:r>
            <a:endParaRPr lang="en-US">
              <a:effectLst/>
            </a:endParaRP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2">
                <a:lumMod val="50000"/>
              </a:schemeClr>
            </a:solidFill>
            <a:ln w="9525" cap="flat" cmpd="sng" algn="ctr">
              <a:solidFill>
                <a:schemeClr val="lt1">
                  <a:alpha val="50000"/>
                </a:schemeClr>
              </a:solidFill>
              <a:round/>
            </a:ln>
            <a:effectLst/>
            <a:scene3d>
              <a:camera prst="orthographicFront"/>
              <a:lightRig rig="threePt" dir="t"/>
            </a:scene3d>
            <a:sp3d>
              <a:bevelT/>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Detail'!$I$24</c:f>
              <c:numCache>
                <c:formatCode>0.0%</c:formatCode>
                <c:ptCount val="1"/>
                <c:pt idx="0">
                  <c:v>0.75757575757575757</c:v>
                </c:pt>
              </c:numCache>
            </c:numRef>
          </c:val>
          <c:extLst xmlns:c16r2="http://schemas.microsoft.com/office/drawing/2015/06/chart">
            <c:ext xmlns:c16="http://schemas.microsoft.com/office/drawing/2014/chart" uri="{C3380CC4-5D6E-409C-BE32-E72D297353CC}">
              <c16:uniqueId val="{00000002-F33F-204F-85B9-E7D0FE1EE3D7}"/>
            </c:ext>
          </c:extLst>
        </c:ser>
        <c:dLbls>
          <c:dLblPos val="inEnd"/>
          <c:showLegendKey val="0"/>
          <c:showVal val="1"/>
          <c:showCatName val="0"/>
          <c:showSerName val="0"/>
          <c:showPercent val="0"/>
          <c:showBubbleSize val="0"/>
        </c:dLbls>
        <c:gapWidth val="65"/>
        <c:axId val="111259720"/>
        <c:axId val="111258936"/>
      </c:barChart>
      <c:catAx>
        <c:axId val="111259720"/>
        <c:scaling>
          <c:orientation val="minMax"/>
        </c:scaling>
        <c:delete val="1"/>
        <c:axPos val="l"/>
        <c:numFmt formatCode="General" sourceLinked="1"/>
        <c:majorTickMark val="none"/>
        <c:minorTickMark val="none"/>
        <c:tickLblPos val="nextTo"/>
        <c:crossAx val="111258936"/>
        <c:crosses val="autoZero"/>
        <c:auto val="1"/>
        <c:lblAlgn val="ctr"/>
        <c:lblOffset val="100"/>
        <c:noMultiLvlLbl val="0"/>
      </c:catAx>
      <c:valAx>
        <c:axId val="111258936"/>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1259720"/>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Évaluation du risque de l'événement (national)</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n-US"/>
        </a:p>
      </c:txPr>
    </c:title>
    <c:autoTitleDeleted val="0"/>
    <c:plotArea>
      <c:layout/>
      <c:barChart>
        <c:barDir val="bar"/>
        <c:grouping val="clustered"/>
        <c:varyColors val="0"/>
        <c:ser>
          <c:idx val="0"/>
          <c:order val="0"/>
          <c:spPr>
            <a:solidFill>
              <a:schemeClr val="accent4">
                <a:lumMod val="50000"/>
                <a:alpha val="85000"/>
              </a:schemeClr>
            </a:solidFill>
            <a:ln w="9525" cap="flat" cmpd="sng" algn="ctr">
              <a:solidFill>
                <a:schemeClr val="lt1">
                  <a:alpha val="50000"/>
                </a:schemeClr>
              </a:solidFill>
              <a:round/>
            </a:ln>
            <a:effectLst/>
          </c:spPr>
          <c:invertIfNegative val="0"/>
          <c:dPt>
            <c:idx val="0"/>
            <c:invertIfNegative val="0"/>
            <c:bubble3D val="0"/>
            <c:spPr>
              <a:solidFill>
                <a:schemeClr val="accent4">
                  <a:lumMod val="50000"/>
                  <a:alpha val="85000"/>
                </a:schemeClr>
              </a:solidFill>
              <a:ln w="9525" cap="flat" cmpd="sng" algn="ctr">
                <a:solidFill>
                  <a:schemeClr val="lt1">
                    <a:alpha val="50000"/>
                  </a:schemeClr>
                </a:solidFill>
                <a:round/>
              </a:ln>
              <a:effectLst/>
              <a:scene3d>
                <a:camera prst="orthographicFront"/>
                <a:lightRig rig="threePt" dir="t"/>
              </a:scene3d>
              <a:sp3d>
                <a:bevelT/>
              </a:sp3d>
            </c:spPr>
            <c:extLst xmlns:c16r2="http://schemas.microsoft.com/office/drawing/2015/06/chart">
              <c:ext xmlns:c16="http://schemas.microsoft.com/office/drawing/2014/chart" uri="{C3380CC4-5D6E-409C-BE32-E72D297353CC}">
                <c16:uniqueId val="{00000001-77FA-C74D-A7E7-8F6A9BB54A24}"/>
              </c:ext>
            </c:extLst>
          </c:dPt>
          <c:dLbls>
            <c:dLbl>
              <c:idx val="0"/>
              <c:tx>
                <c:rich>
                  <a:bodyPr/>
                  <a:lstStyle/>
                  <a:p>
                    <a:fld id="{E2250017-1A0E-AD41-B582-6FA8F144DF0F}" type="VALUE">
                      <a:rPr lang="en-US">
                        <a:solidFill>
                          <a:schemeClr val="bg1"/>
                        </a:solidFill>
                      </a:rPr>
                      <a:pPr/>
                      <a:t>[VALUE]</a:t>
                    </a:fld>
                    <a:endParaRPr lang="en-US"/>
                  </a:p>
                </c:rich>
              </c:tx>
              <c:dLblPos val="inEnd"/>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77FA-C74D-A7E7-8F6A9BB54A24}"/>
                </c:ext>
                <c:ext xmlns:c15="http://schemas.microsoft.com/office/drawing/2012/chart" uri="{CE6537A1-D6FC-4f65-9D91-7224C49458BB}">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solidFill>
                    <a:latin typeface="+mn-lt"/>
                    <a:ea typeface="+mn-ea"/>
                    <a:cs typeface="+mn-cs"/>
                  </a:defRPr>
                </a:pPr>
                <a:endParaRPr lang="en-US"/>
              </a:p>
            </c:txPr>
            <c:dLblPos val="in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val>
            <c:numRef>
              <c:f>'Dom. Dashboard Detail'!$I$7</c:f>
              <c:numCache>
                <c:formatCode>0.0%</c:formatCode>
                <c:ptCount val="1"/>
                <c:pt idx="0">
                  <c:v>0.66666666666666663</c:v>
                </c:pt>
              </c:numCache>
            </c:numRef>
          </c:val>
          <c:extLst xmlns:c16r2="http://schemas.microsoft.com/office/drawing/2015/06/chart">
            <c:ext xmlns:c16="http://schemas.microsoft.com/office/drawing/2014/chart" uri="{C3380CC4-5D6E-409C-BE32-E72D297353CC}">
              <c16:uniqueId val="{00000002-77FA-C74D-A7E7-8F6A9BB54A24}"/>
            </c:ext>
          </c:extLst>
        </c:ser>
        <c:dLbls>
          <c:dLblPos val="inEnd"/>
          <c:showLegendKey val="0"/>
          <c:showVal val="1"/>
          <c:showCatName val="0"/>
          <c:showSerName val="0"/>
          <c:showPercent val="0"/>
          <c:showBubbleSize val="0"/>
        </c:dLbls>
        <c:gapWidth val="65"/>
        <c:axId val="111255016"/>
        <c:axId val="111256584"/>
      </c:barChart>
      <c:catAx>
        <c:axId val="111255016"/>
        <c:scaling>
          <c:orientation val="minMax"/>
        </c:scaling>
        <c:delete val="1"/>
        <c:axPos val="l"/>
        <c:numFmt formatCode="General" sourceLinked="1"/>
        <c:majorTickMark val="none"/>
        <c:minorTickMark val="none"/>
        <c:tickLblPos val="nextTo"/>
        <c:crossAx val="111256584"/>
        <c:crosses val="autoZero"/>
        <c:auto val="1"/>
        <c:lblAlgn val="ctr"/>
        <c:lblOffset val="100"/>
        <c:noMultiLvlLbl val="0"/>
      </c:catAx>
      <c:valAx>
        <c:axId val="111256584"/>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11255016"/>
        <c:crosses val="autoZero"/>
        <c:crossBetween val="between"/>
      </c:valAx>
      <c:spPr>
        <a:noFill/>
        <a:ln>
          <a:noFill/>
        </a:ln>
        <a:effectLst/>
      </c:spPr>
    </c:plotArea>
    <c:plotVisOnly val="1"/>
    <c:dispBlanksAs val="gap"/>
    <c:showDLblsOverMax val="0"/>
  </c:chart>
  <c:spPr>
    <a:gradFill flip="none" rotWithShape="1">
      <a:gsLst>
        <a:gs pos="0">
          <a:schemeClr val="accent5">
            <a:lumMod val="5000"/>
            <a:lumOff val="95000"/>
          </a:schemeClr>
        </a:gs>
        <a:gs pos="74000">
          <a:schemeClr val="accent5">
            <a:lumMod val="45000"/>
            <a:lumOff val="55000"/>
          </a:schemeClr>
        </a:gs>
        <a:gs pos="83000">
          <a:schemeClr val="accent5">
            <a:lumMod val="45000"/>
            <a:lumOff val="55000"/>
          </a:schemeClr>
        </a:gs>
        <a:gs pos="100000">
          <a:schemeClr val="accent5">
            <a:lumMod val="30000"/>
            <a:lumOff val="70000"/>
          </a:schemeClr>
        </a:gs>
      </a:gsLst>
      <a:lin ang="5400000" scaled="1"/>
      <a:tileRect/>
    </a:gradFill>
    <a:ln w="9525" cap="flat" cmpd="sng" algn="ctr">
      <a:solidFill>
        <a:schemeClr val="dk1">
          <a:lumMod val="25000"/>
          <a:lumOff val="75000"/>
        </a:schemeClr>
      </a:solidFill>
      <a:round/>
    </a:ln>
    <a:effectLst/>
    <a:scene3d>
      <a:camera prst="orthographicFront"/>
      <a:lightRig rig="threePt" dir="t"/>
    </a:scene3d>
    <a:sp3d>
      <a:bevelT/>
    </a:sp3d>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withinLinearReversed" id="26">
  <a:schemeClr val="accent6"/>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withinLinearReversed" id="26">
  <a:schemeClr val="accent6"/>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6.xml"/><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4032250</xdr:colOff>
      <xdr:row>0</xdr:row>
      <xdr:rowOff>95250</xdr:rowOff>
    </xdr:from>
    <xdr:to>
      <xdr:col>1</xdr:col>
      <xdr:colOff>6746875</xdr:colOff>
      <xdr:row>0</xdr:row>
      <xdr:rowOff>1452563</xdr:rowOff>
    </xdr:to>
    <xdr:pic>
      <xdr:nvPicPr>
        <xdr:cNvPr id="2" name="Picture 1">
          <a:extLst>
            <a:ext uri="{FF2B5EF4-FFF2-40B4-BE49-F238E27FC236}">
              <a16:creationId xmlns:a16="http://schemas.microsoft.com/office/drawing/2014/main" xmlns="" id="{00116791-CDE3-BE43-AFF5-B108ADA38E3D}"/>
            </a:ext>
          </a:extLst>
        </xdr:cNvPr>
        <xdr:cNvPicPr>
          <a:picLocks noChangeAspect="1"/>
        </xdr:cNvPicPr>
      </xdr:nvPicPr>
      <xdr:blipFill>
        <a:blip xmlns:r="http://schemas.openxmlformats.org/officeDocument/2006/relationships" r:embed="rId1"/>
        <a:stretch>
          <a:fillRect/>
        </a:stretch>
      </xdr:blipFill>
      <xdr:spPr>
        <a:xfrm>
          <a:off x="5524500" y="95250"/>
          <a:ext cx="2714625" cy="135731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817738</xdr:colOff>
      <xdr:row>19</xdr:row>
      <xdr:rowOff>24598</xdr:rowOff>
    </xdr:from>
    <xdr:to>
      <xdr:col>9</xdr:col>
      <xdr:colOff>1280411</xdr:colOff>
      <xdr:row>42</xdr:row>
      <xdr:rowOff>31229</xdr:rowOff>
    </xdr:to>
    <xdr:graphicFrame macro="">
      <xdr:nvGraphicFramePr>
        <xdr:cNvPr id="3" name="Chart 2">
          <a:extLst>
            <a:ext uri="{FF2B5EF4-FFF2-40B4-BE49-F238E27FC236}">
              <a16:creationId xmlns:a16="http://schemas.microsoft.com/office/drawing/2014/main" xmlns="" id="{E399FCD5-872D-6445-BCAF-2838B7C4F1C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10</xdr:row>
      <xdr:rowOff>2152</xdr:rowOff>
    </xdr:from>
    <xdr:to>
      <xdr:col>10</xdr:col>
      <xdr:colOff>0</xdr:colOff>
      <xdr:row>15</xdr:row>
      <xdr:rowOff>1179286</xdr:rowOff>
    </xdr:to>
    <xdr:graphicFrame macro="">
      <xdr:nvGraphicFramePr>
        <xdr:cNvPr id="6" name="Chart 5">
          <a:extLst>
            <a:ext uri="{FF2B5EF4-FFF2-40B4-BE49-F238E27FC236}">
              <a16:creationId xmlns:a16="http://schemas.microsoft.com/office/drawing/2014/main" xmlns="" id="{57D88C3B-60D2-F343-B0DF-ADD86FA45B3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7" name="Chart 6">
          <a:extLst>
            <a:ext uri="{FF2B5EF4-FFF2-40B4-BE49-F238E27FC236}">
              <a16:creationId xmlns:a16="http://schemas.microsoft.com/office/drawing/2014/main" xmlns="" id="{0C4C2981-9B08-4347-BCFD-035534D132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817738</xdr:colOff>
      <xdr:row>19</xdr:row>
      <xdr:rowOff>24598</xdr:rowOff>
    </xdr:from>
    <xdr:to>
      <xdr:col>9</xdr:col>
      <xdr:colOff>1280411</xdr:colOff>
      <xdr:row>42</xdr:row>
      <xdr:rowOff>31229</xdr:rowOff>
    </xdr:to>
    <xdr:graphicFrame macro="">
      <xdr:nvGraphicFramePr>
        <xdr:cNvPr id="2" name="Chart 1">
          <a:extLst>
            <a:ext uri="{FF2B5EF4-FFF2-40B4-BE49-F238E27FC236}">
              <a16:creationId xmlns:a16="http://schemas.microsoft.com/office/drawing/2014/main" xmlns="" id="{A8D0D5FB-9FE2-8E4C-AB78-40015C41F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4688</xdr:colOff>
      <xdr:row>9</xdr:row>
      <xdr:rowOff>442086</xdr:rowOff>
    </xdr:from>
    <xdr:to>
      <xdr:col>10</xdr:col>
      <xdr:colOff>0</xdr:colOff>
      <xdr:row>15</xdr:row>
      <xdr:rowOff>434385</xdr:rowOff>
    </xdr:to>
    <xdr:graphicFrame macro="">
      <xdr:nvGraphicFramePr>
        <xdr:cNvPr id="3" name="Chart 2">
          <a:extLst>
            <a:ext uri="{FF2B5EF4-FFF2-40B4-BE49-F238E27FC236}">
              <a16:creationId xmlns:a16="http://schemas.microsoft.com/office/drawing/2014/main" xmlns="" id="{A577AF1E-058B-A549-B152-2AE16E529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8792</xdr:colOff>
      <xdr:row>1</xdr:row>
      <xdr:rowOff>16629</xdr:rowOff>
    </xdr:from>
    <xdr:to>
      <xdr:col>9</xdr:col>
      <xdr:colOff>1270000</xdr:colOff>
      <xdr:row>7</xdr:row>
      <xdr:rowOff>20819</xdr:rowOff>
    </xdr:to>
    <xdr:graphicFrame macro="">
      <xdr:nvGraphicFramePr>
        <xdr:cNvPr id="4" name="Chart 3">
          <a:extLst>
            <a:ext uri="{FF2B5EF4-FFF2-40B4-BE49-F238E27FC236}">
              <a16:creationId xmlns:a16="http://schemas.microsoft.com/office/drawing/2014/main" xmlns="" id="{7C18A024-7A88-7740-87DF-46C9C7263E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persons/person.xml><?xml version="1.0" encoding="utf-8"?>
<personList xmlns="http://schemas.microsoft.com/office/spreadsheetml/2018/threadedcomments" xmlns:x="http://schemas.openxmlformats.org/spreadsheetml/2006/main">
  <person displayName="Josiane Bonneau" id="{36086D3F-0D44-450F-ACE5-21EA89ADF08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D6" dT="2020-08-20T10:53:06.75" personId="{36086D3F-0D44-450F-ACE5-21EA89ADF087}" id="{40FBBF61-89D5-4A64-A000-DFD28BC5AA65}">
    <text>Yes - Oui
No - Non</text>
  </threadedComment>
  <threadedComment ref="D23" dT="2020-08-20T10:54:25.11" personId="{36086D3F-0D44-450F-ACE5-21EA89ADF087}" id="{9569DF63-29A2-4329-80BA-897803E98C55}">
    <text>Oui (complété)
Peut-être (en cours)
Non (n'a pas été pris en compte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canada.ca/fr/sante-canada/services/medicaments-produits-sante/desinfectants/covid-19/liste.html" TargetMode="External"/><Relationship Id="rId13" Type="http://schemas.openxmlformats.org/officeDocument/2006/relationships/hyperlink" Target="https://www.canada.ca/fr/sante-publique/services/maladies/2019-nouveau-coronavirus/prevention-risques/a-propos-masques-couvre-visage-non-medicaux.html" TargetMode="External"/><Relationship Id="rId3" Type="http://schemas.openxmlformats.org/officeDocument/2006/relationships/hyperlink" Target="https://www.canada.ca/fr/sante-publique/services/video/mesures-arreter-propagation-covid-19.html" TargetMode="External"/><Relationship Id="rId7" Type="http://schemas.openxmlformats.org/officeDocument/2006/relationships/hyperlink" Target="https://www.canada.ca/fr/sante-publique/services/publications/maladies-et-affections/covid-19-comment-isoler-chez-soi.html" TargetMode="External"/><Relationship Id="rId12" Type="http://schemas.openxmlformats.org/officeDocument/2006/relationships/hyperlink" Target="https://www.canada.ca/fr/sante-publique/services/maladies/2019-nouveau-coronavirus/prevention-risques/mesures-reduire-communaute.html" TargetMode="External"/><Relationship Id="rId2" Type="http://schemas.openxmlformats.org/officeDocument/2006/relationships/hyperlink" Target="https://www.canada.ca/fr/sante-publique/services/maladies/2019-nouveau-coronavirus.html" TargetMode="External"/><Relationship Id="rId1" Type="http://schemas.openxmlformats.org/officeDocument/2006/relationships/hyperlink" Target="https://www.canada.ca/fr/sante-publique/services/maladies/2019-nouveau-coronavirus/prevention-risques.html" TargetMode="External"/><Relationship Id="rId6" Type="http://schemas.openxmlformats.org/officeDocument/2006/relationships/hyperlink" Target="https://www.canada.ca/fr/sante-publique/services/publications/maladies-et-affections/comprendre-depistage-covid-19.html" TargetMode="External"/><Relationship Id="rId11" Type="http://schemas.openxmlformats.org/officeDocument/2006/relationships/hyperlink" Target="https://www.canada.ca/fr/sante-publique/services/publications/maladies-et-affections/nettoyage-desinfection-espaces-publics.html" TargetMode="External"/><Relationship Id="rId5" Type="http://schemas.openxmlformats.org/officeDocument/2006/relationships/hyperlink" Target="https://www.canada.ca/fr/sante-publique/services/publications/maladies-et-affections/a-propos-maladie-coronavirus-covid-19.html" TargetMode="External"/><Relationship Id="rId10" Type="http://schemas.openxmlformats.org/officeDocument/2006/relationships/hyperlink" Target="https://www.canada.ca/fr/sante-publique/services/maladies/2019-nouveau-coronavirus/symptomes/ressources-provinces-territoires-covid-19.html" TargetMode="External"/><Relationship Id="rId4" Type="http://schemas.openxmlformats.org/officeDocument/2006/relationships/hyperlink" Target="https://www.canada.ca/fr/sante-publique/services/video/covid-19-lavage-mains.html" TargetMode="External"/><Relationship Id="rId9" Type="http://schemas.openxmlformats.org/officeDocument/2006/relationships/hyperlink" Target="https://www.canada.ca/fr/sante-publique/services/maladies/2019-nouveau-coronavirus/symptomes.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26"/>
  <sheetViews>
    <sheetView topLeftCell="A3" zoomScale="80" zoomScaleNormal="80" workbookViewId="0">
      <selection activeCell="E19" sqref="E19"/>
    </sheetView>
  </sheetViews>
  <sheetFormatPr defaultColWidth="10.875" defaultRowHeight="15.75"/>
  <cols>
    <col min="1" max="1" width="10.875" style="3"/>
    <col min="2" max="2" width="148.375" style="3" customWidth="1"/>
    <col min="3" max="16384" width="10.875" style="3"/>
  </cols>
  <sheetData>
    <row r="1" spans="1:3" ht="126" customHeight="1">
      <c r="A1" s="54"/>
      <c r="B1" s="60"/>
      <c r="C1" s="54"/>
    </row>
    <row r="2" spans="1:3" ht="59.45" customHeight="1">
      <c r="A2" s="54"/>
      <c r="B2" s="59" t="s">
        <v>0</v>
      </c>
      <c r="C2" s="54"/>
    </row>
    <row r="3" spans="1:3">
      <c r="A3" s="54"/>
      <c r="B3" s="49"/>
      <c r="C3" s="54"/>
    </row>
    <row r="4" spans="1:3" ht="21.95" customHeight="1">
      <c r="A4" s="54"/>
      <c r="B4" s="80" t="s">
        <v>1</v>
      </c>
      <c r="C4" s="80"/>
    </row>
    <row r="5" spans="1:3">
      <c r="A5" s="54"/>
      <c r="B5" s="49"/>
      <c r="C5" s="54"/>
    </row>
    <row r="6" spans="1:3" ht="75">
      <c r="A6" s="54"/>
      <c r="B6" s="170" t="s">
        <v>2</v>
      </c>
      <c r="C6" s="54"/>
    </row>
    <row r="7" spans="1:3">
      <c r="A7" s="54"/>
      <c r="B7" s="49"/>
      <c r="C7" s="54"/>
    </row>
    <row r="8" spans="1:3" ht="18.75">
      <c r="A8" s="54"/>
      <c r="B8" s="8" t="s">
        <v>3</v>
      </c>
      <c r="C8" s="54"/>
    </row>
    <row r="9" spans="1:3" ht="18.75">
      <c r="A9" s="54"/>
      <c r="B9" s="8" t="s">
        <v>4</v>
      </c>
      <c r="C9" s="54"/>
    </row>
    <row r="10" spans="1:3" ht="18.75">
      <c r="A10" s="54"/>
      <c r="B10" s="8" t="s">
        <v>5</v>
      </c>
      <c r="C10" s="54"/>
    </row>
    <row r="11" spans="1:3">
      <c r="A11" s="54"/>
      <c r="B11" s="49"/>
      <c r="C11" s="54"/>
    </row>
    <row r="12" spans="1:3" ht="18.95" customHeight="1">
      <c r="A12" s="54"/>
      <c r="B12" s="171" t="s">
        <v>6</v>
      </c>
      <c r="C12" s="54"/>
    </row>
    <row r="13" spans="1:3">
      <c r="A13" s="54"/>
      <c r="B13" s="49"/>
      <c r="C13" s="54"/>
    </row>
    <row r="14" spans="1:3" ht="56.25">
      <c r="A14" s="54"/>
      <c r="B14" s="7" t="s">
        <v>7</v>
      </c>
      <c r="C14" s="54"/>
    </row>
    <row r="15" spans="1:3" ht="93.75">
      <c r="A15" s="54"/>
      <c r="B15" s="7" t="s">
        <v>377</v>
      </c>
      <c r="C15" s="54"/>
    </row>
    <row r="16" spans="1:3" ht="18.75">
      <c r="A16" s="54"/>
      <c r="B16" s="8" t="s">
        <v>8</v>
      </c>
      <c r="C16" s="54"/>
    </row>
    <row r="17" spans="1:3" ht="18.75">
      <c r="A17" s="54"/>
      <c r="B17" s="8" t="s">
        <v>9</v>
      </c>
      <c r="C17" s="54"/>
    </row>
    <row r="18" spans="1:3" ht="75">
      <c r="A18" s="54"/>
      <c r="B18" s="7" t="s">
        <v>378</v>
      </c>
      <c r="C18" s="54"/>
    </row>
    <row r="19" spans="1:3" ht="57.95" customHeight="1">
      <c r="A19" s="54"/>
      <c r="B19" s="7" t="s">
        <v>10</v>
      </c>
      <c r="C19" s="54"/>
    </row>
    <row r="20" spans="1:3" ht="57.95" customHeight="1">
      <c r="A20" s="54"/>
      <c r="B20" s="7" t="s">
        <v>11</v>
      </c>
      <c r="C20" s="54"/>
    </row>
    <row r="21" spans="1:3" ht="57.95" customHeight="1">
      <c r="A21" s="54"/>
      <c r="B21" s="7" t="s">
        <v>12</v>
      </c>
      <c r="C21" s="54"/>
    </row>
    <row r="22" spans="1:3" ht="72.95" customHeight="1">
      <c r="A22" s="54"/>
      <c r="B22" s="7" t="s">
        <v>13</v>
      </c>
      <c r="C22" s="54"/>
    </row>
    <row r="23" spans="1:3" ht="75">
      <c r="A23" s="54"/>
      <c r="B23" s="7" t="s">
        <v>14</v>
      </c>
      <c r="C23" s="54"/>
    </row>
    <row r="24" spans="1:3" ht="57.95" customHeight="1">
      <c r="A24" s="54"/>
      <c r="B24" s="7" t="s">
        <v>15</v>
      </c>
      <c r="C24" s="54"/>
    </row>
    <row r="25" spans="1:3">
      <c r="A25" s="54"/>
      <c r="B25" s="50"/>
      <c r="C25" s="54"/>
    </row>
    <row r="26" spans="1:3">
      <c r="A26" s="54"/>
      <c r="B26" s="54"/>
      <c r="C26" s="54"/>
    </row>
  </sheetData>
  <sheetProtection algorithmName="SHA-512" hashValue="Z8K6OY5PG44DB5+LvmMoZ4W3kEeBrFO4y1a9+h35DznM4dHKq1dZan6Quw1MYBobfUDea4jlD19SiYJsrj+wqw==" saltValue="Wpf/avtpaUB0BkCAs+g6Ag==" spinCount="100000" sheet="1" objects="1" scenarios="1" selectLockedCells="1" selectUnlockedCells="1"/>
  <pageMargins left="0.25" right="0.25" top="0.75" bottom="0.75" header="0.3" footer="0.3"/>
  <pageSetup scale="74" orientation="portrait" r:id="rId1"/>
  <headerFooter>
    <oddHeader xml:space="preserve">&amp;C
</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workbookViewId="0">
      <selection activeCell="A2" sqref="A2"/>
    </sheetView>
  </sheetViews>
  <sheetFormatPr defaultColWidth="10.875" defaultRowHeight="15.75"/>
  <cols>
    <col min="1" max="2" width="30.5" style="1" customWidth="1"/>
    <col min="3" max="3" width="39.5" style="1" customWidth="1"/>
    <col min="4" max="16384" width="10.875" style="1"/>
  </cols>
  <sheetData>
    <row r="1" spans="1:5">
      <c r="A1" s="10" t="s">
        <v>386</v>
      </c>
      <c r="B1" s="10" t="s">
        <v>386</v>
      </c>
      <c r="C1" s="10" t="s">
        <v>385</v>
      </c>
      <c r="D1" s="10"/>
      <c r="E1" s="10"/>
    </row>
    <row r="2" spans="1:5">
      <c r="A2" s="19" t="s">
        <v>56</v>
      </c>
      <c r="B2" s="19" t="s">
        <v>382</v>
      </c>
      <c r="C2" s="9" t="s">
        <v>387</v>
      </c>
      <c r="D2" s="28"/>
      <c r="E2" s="4"/>
    </row>
    <row r="3" spans="1:5">
      <c r="A3" s="20" t="s">
        <v>57</v>
      </c>
      <c r="B3" s="24" t="s">
        <v>383</v>
      </c>
      <c r="C3" s="9" t="s">
        <v>388</v>
      </c>
      <c r="E3" s="4"/>
    </row>
    <row r="4" spans="1:5">
      <c r="B4" s="20" t="s">
        <v>384</v>
      </c>
      <c r="C4" s="9" t="s">
        <v>389</v>
      </c>
      <c r="E4" s="4"/>
    </row>
    <row r="5" spans="1:5">
      <c r="E5" s="4"/>
    </row>
    <row r="6" spans="1:5">
      <c r="E6" s="4"/>
    </row>
  </sheetData>
  <sheetProtection algorithmName="SHA-512" hashValue="YyX6oyMYTZWXzcc4cfmI6P14+2fNdWLTRqnMAaDCQZguUrp5HHn5QEVTRQ1bJg+gnxJTEmwv7meBY6zFmn4lWg==" saltValue="pRecxNa1rQJsWOYlSv8YUQ==" spinCount="100000" sheet="1" objects="1" scenarios="1"/>
  <pageMargins left="0.7" right="0.7" top="0.75" bottom="0.75" header="0.3" footer="0.3"/>
  <pageSetup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80"/>
  <sheetViews>
    <sheetView topLeftCell="A17" zoomScale="80" zoomScaleNormal="80" zoomScalePageLayoutView="80" workbookViewId="0">
      <selection activeCell="J45" sqref="J45"/>
    </sheetView>
  </sheetViews>
  <sheetFormatPr defaultColWidth="10.875" defaultRowHeight="15.75"/>
  <cols>
    <col min="1" max="1" width="10.875" style="57"/>
    <col min="2" max="6" width="10.875" style="32"/>
    <col min="7" max="7" width="6.375" style="31" customWidth="1"/>
    <col min="8" max="8" width="28" style="32" customWidth="1"/>
    <col min="9" max="11" width="17" style="32" customWidth="1"/>
    <col min="12" max="13" width="10.375" style="32" customWidth="1"/>
    <col min="14" max="15" width="10.375" style="57" customWidth="1"/>
    <col min="16" max="17" width="10.875" style="57"/>
    <col min="18" max="16384" width="10.875" style="32"/>
  </cols>
  <sheetData>
    <row r="1" spans="1:14" ht="35.1" customHeight="1">
      <c r="A1" s="56"/>
      <c r="B1" s="56"/>
      <c r="C1" s="56"/>
      <c r="D1" s="56"/>
      <c r="E1" s="56"/>
      <c r="F1" s="56"/>
      <c r="G1" s="55"/>
      <c r="H1" s="56"/>
      <c r="I1" s="56"/>
      <c r="J1" s="56"/>
      <c r="K1" s="56"/>
      <c r="L1" s="56"/>
      <c r="M1" s="56"/>
      <c r="N1" s="56"/>
    </row>
    <row r="2" spans="1:14" ht="35.1" customHeight="1">
      <c r="A2" s="55"/>
      <c r="B2" s="56"/>
      <c r="C2" s="56"/>
      <c r="D2" s="56"/>
      <c r="E2" s="56"/>
      <c r="F2" s="56"/>
      <c r="G2" s="56"/>
      <c r="H2" s="56"/>
      <c r="I2" s="56"/>
      <c r="K2" s="185" t="s">
        <v>16</v>
      </c>
      <c r="L2" s="185"/>
      <c r="M2" s="174" t="s">
        <v>17</v>
      </c>
      <c r="N2" s="56"/>
    </row>
    <row r="3" spans="1:14" ht="35.1" customHeight="1">
      <c r="A3" s="55"/>
      <c r="B3" s="56"/>
      <c r="C3" s="56"/>
      <c r="D3" s="56"/>
      <c r="E3" s="56"/>
      <c r="F3" s="56"/>
      <c r="G3" s="56"/>
      <c r="H3" s="56"/>
      <c r="I3" s="56"/>
      <c r="J3" s="56"/>
      <c r="K3" s="187" t="s">
        <v>18</v>
      </c>
      <c r="L3" s="187"/>
      <c r="M3" s="176" t="s">
        <v>19</v>
      </c>
      <c r="N3" s="56"/>
    </row>
    <row r="4" spans="1:14" ht="35.1" customHeight="1">
      <c r="A4" s="55"/>
      <c r="B4" s="56"/>
      <c r="C4" s="56"/>
      <c r="D4" s="56"/>
      <c r="E4" s="56"/>
      <c r="F4" s="56"/>
      <c r="G4" s="56"/>
      <c r="H4" s="56"/>
      <c r="I4" s="56"/>
      <c r="J4" s="56"/>
      <c r="K4" s="188" t="s">
        <v>20</v>
      </c>
      <c r="L4" s="188"/>
      <c r="M4" s="177" t="s">
        <v>21</v>
      </c>
      <c r="N4" s="56"/>
    </row>
    <row r="5" spans="1:14" ht="35.1" customHeight="1">
      <c r="A5" s="55"/>
      <c r="B5" s="56"/>
      <c r="C5" s="56"/>
      <c r="D5" s="56"/>
      <c r="E5" s="56"/>
      <c r="F5" s="56"/>
      <c r="G5" s="56"/>
      <c r="H5" s="56"/>
      <c r="I5" s="56"/>
      <c r="J5" s="56"/>
      <c r="K5" s="189" t="s">
        <v>22</v>
      </c>
      <c r="L5" s="189"/>
      <c r="M5" s="178" t="s">
        <v>23</v>
      </c>
      <c r="N5" s="56"/>
    </row>
    <row r="6" spans="1:14" ht="35.1" customHeight="1">
      <c r="A6" s="55"/>
      <c r="B6" s="56"/>
      <c r="C6" s="56"/>
      <c r="D6" s="56"/>
      <c r="E6" s="56"/>
      <c r="F6" s="56"/>
      <c r="G6" s="56"/>
      <c r="H6" s="56"/>
      <c r="I6" s="56"/>
      <c r="J6" s="56"/>
      <c r="K6" s="191" t="s">
        <v>24</v>
      </c>
      <c r="L6" s="191"/>
      <c r="M6" s="51" t="s">
        <v>25</v>
      </c>
      <c r="N6" s="56"/>
    </row>
    <row r="7" spans="1:14" ht="35.1" customHeight="1">
      <c r="A7" s="55"/>
      <c r="B7" s="56"/>
      <c r="C7" s="56"/>
      <c r="D7" s="56"/>
      <c r="E7" s="56"/>
      <c r="F7" s="56"/>
      <c r="G7" s="56"/>
      <c r="H7" s="56"/>
      <c r="I7" s="56"/>
      <c r="J7" s="56"/>
      <c r="K7" s="190" t="s">
        <v>26</v>
      </c>
      <c r="L7" s="190"/>
      <c r="M7" s="52" t="s">
        <v>27</v>
      </c>
      <c r="N7" s="56"/>
    </row>
    <row r="8" spans="1:14" ht="47.25" customHeight="1">
      <c r="A8" s="55"/>
      <c r="B8" s="192" t="s">
        <v>28</v>
      </c>
      <c r="C8" s="192"/>
      <c r="D8" s="192"/>
      <c r="E8" s="192"/>
      <c r="F8" s="192"/>
      <c r="G8" s="192"/>
      <c r="H8" s="192"/>
      <c r="I8" s="192"/>
      <c r="J8" s="192"/>
      <c r="K8" s="56"/>
      <c r="L8" s="56"/>
      <c r="M8" s="56"/>
      <c r="N8" s="56"/>
    </row>
    <row r="9" spans="1:14" ht="35.1" customHeight="1">
      <c r="A9" s="55"/>
      <c r="B9" s="56"/>
      <c r="C9" s="56"/>
      <c r="D9" s="56"/>
      <c r="E9" s="56"/>
      <c r="F9" s="56"/>
      <c r="G9" s="55"/>
      <c r="H9" s="56"/>
      <c r="I9" s="56"/>
      <c r="J9" s="56"/>
      <c r="K9" s="56"/>
      <c r="L9" s="56"/>
      <c r="M9" s="56"/>
      <c r="N9" s="56"/>
    </row>
    <row r="10" spans="1:14" ht="35.1" customHeight="1">
      <c r="A10" s="55"/>
      <c r="B10" s="56"/>
      <c r="C10" s="56"/>
      <c r="D10" s="56"/>
      <c r="E10" s="56"/>
      <c r="F10" s="56"/>
      <c r="G10" s="55"/>
      <c r="H10" s="56"/>
      <c r="I10" s="56"/>
      <c r="J10" s="56"/>
      <c r="K10" s="56"/>
      <c r="L10" s="56"/>
      <c r="M10" s="56"/>
      <c r="N10" s="56"/>
    </row>
    <row r="11" spans="1:14" ht="35.1" customHeight="1">
      <c r="A11" s="55"/>
      <c r="B11" s="56"/>
      <c r="C11" s="56"/>
      <c r="D11" s="56"/>
      <c r="E11" s="56"/>
      <c r="F11" s="56"/>
      <c r="G11" s="56"/>
      <c r="H11" s="56"/>
      <c r="I11" s="56"/>
      <c r="J11" s="56"/>
      <c r="K11" s="186" t="s">
        <v>29</v>
      </c>
      <c r="L11" s="186"/>
      <c r="M11" s="175" t="s">
        <v>17</v>
      </c>
      <c r="N11" s="56"/>
    </row>
    <row r="12" spans="1:14" ht="35.1" customHeight="1">
      <c r="A12" s="55"/>
      <c r="B12" s="56"/>
      <c r="C12" s="56"/>
      <c r="D12" s="56"/>
      <c r="E12" s="56"/>
      <c r="F12" s="56"/>
      <c r="G12" s="56"/>
      <c r="H12" s="56"/>
      <c r="I12" s="56"/>
      <c r="J12" s="56"/>
      <c r="K12" s="187" t="s">
        <v>30</v>
      </c>
      <c r="L12" s="187"/>
      <c r="M12" s="176" t="s">
        <v>19</v>
      </c>
      <c r="N12" s="56"/>
    </row>
    <row r="13" spans="1:14" ht="35.1" customHeight="1">
      <c r="A13" s="55"/>
      <c r="B13" s="56"/>
      <c r="C13" s="56"/>
      <c r="D13" s="56"/>
      <c r="E13" s="56"/>
      <c r="F13" s="56"/>
      <c r="G13" s="56"/>
      <c r="H13" s="56"/>
      <c r="I13" s="56"/>
      <c r="J13" s="56"/>
      <c r="K13" s="188" t="s">
        <v>31</v>
      </c>
      <c r="L13" s="188"/>
      <c r="M13" s="177" t="s">
        <v>21</v>
      </c>
      <c r="N13" s="56"/>
    </row>
    <row r="14" spans="1:14" ht="35.1" customHeight="1">
      <c r="A14" s="55"/>
      <c r="B14" s="56"/>
      <c r="C14" s="56"/>
      <c r="D14" s="56"/>
      <c r="E14" s="56"/>
      <c r="F14" s="56"/>
      <c r="G14" s="56"/>
      <c r="H14" s="56"/>
      <c r="I14" s="56"/>
      <c r="J14" s="56"/>
      <c r="K14" s="189" t="s">
        <v>32</v>
      </c>
      <c r="L14" s="189"/>
      <c r="M14" s="178" t="s">
        <v>23</v>
      </c>
      <c r="N14" s="56"/>
    </row>
    <row r="15" spans="1:14" ht="35.1" customHeight="1">
      <c r="A15" s="55"/>
      <c r="B15" s="56"/>
      <c r="C15" s="56"/>
      <c r="D15" s="56"/>
      <c r="E15" s="56"/>
      <c r="F15" s="56"/>
      <c r="G15" s="56"/>
      <c r="H15" s="56"/>
      <c r="I15" s="56"/>
      <c r="J15" s="56"/>
      <c r="K15" s="191" t="s">
        <v>33</v>
      </c>
      <c r="L15" s="191"/>
      <c r="M15" s="51" t="s">
        <v>25</v>
      </c>
      <c r="N15" s="56"/>
    </row>
    <row r="16" spans="1:14" ht="35.1" customHeight="1">
      <c r="A16" s="55"/>
      <c r="B16" s="56"/>
      <c r="C16" s="56"/>
      <c r="D16" s="56"/>
      <c r="E16" s="56"/>
      <c r="F16" s="56"/>
      <c r="G16" s="55"/>
      <c r="H16" s="56"/>
      <c r="I16" s="56"/>
      <c r="J16" s="56"/>
      <c r="K16" s="190" t="s">
        <v>34</v>
      </c>
      <c r="L16" s="190"/>
      <c r="M16" s="52" t="s">
        <v>27</v>
      </c>
      <c r="N16" s="56"/>
    </row>
    <row r="17" spans="1:15" ht="48.75" customHeight="1">
      <c r="A17" s="55"/>
      <c r="B17" s="192" t="s">
        <v>35</v>
      </c>
      <c r="C17" s="192"/>
      <c r="D17" s="192"/>
      <c r="E17" s="192"/>
      <c r="F17" s="192"/>
      <c r="G17" s="192"/>
      <c r="H17" s="192"/>
      <c r="I17" s="192"/>
      <c r="J17" s="192"/>
      <c r="K17" s="179"/>
      <c r="L17" s="179"/>
      <c r="M17" s="179"/>
      <c r="N17" s="179"/>
      <c r="O17" s="58"/>
    </row>
    <row r="18" spans="1:15" ht="35.1" customHeight="1">
      <c r="A18" s="55"/>
      <c r="B18" s="56"/>
      <c r="C18" s="56"/>
      <c r="D18" s="56"/>
      <c r="E18" s="56"/>
      <c r="F18" s="56"/>
      <c r="G18" s="179"/>
      <c r="H18" s="179"/>
      <c r="I18" s="179"/>
      <c r="J18" s="179"/>
      <c r="K18" s="179"/>
      <c r="L18" s="179"/>
      <c r="M18" s="179"/>
      <c r="N18" s="179"/>
      <c r="O18" s="58"/>
    </row>
    <row r="19" spans="1:15" ht="35.1" customHeight="1">
      <c r="A19" s="55"/>
      <c r="B19" s="56"/>
      <c r="C19" s="56"/>
      <c r="D19" s="56"/>
      <c r="E19" s="56"/>
      <c r="F19" s="56"/>
      <c r="G19" s="55"/>
      <c r="H19" s="56"/>
      <c r="I19" s="56"/>
      <c r="J19" s="56"/>
      <c r="K19" s="179"/>
      <c r="L19" s="179"/>
      <c r="M19" s="179"/>
      <c r="N19" s="56"/>
    </row>
    <row r="20" spans="1:15" ht="35.1" customHeight="1">
      <c r="A20" s="55"/>
      <c r="B20" s="56"/>
      <c r="C20" s="56"/>
      <c r="D20" s="56"/>
      <c r="E20" s="56"/>
      <c r="F20" s="56"/>
      <c r="G20" s="56"/>
      <c r="H20" s="56"/>
      <c r="I20" s="56"/>
      <c r="J20" s="56"/>
      <c r="K20" s="193" t="s">
        <v>36</v>
      </c>
      <c r="L20" s="193"/>
      <c r="M20" s="180" t="s">
        <v>17</v>
      </c>
      <c r="N20" s="56"/>
    </row>
    <row r="21" spans="1:15" ht="35.1" customHeight="1">
      <c r="A21" s="55"/>
      <c r="B21" s="56"/>
      <c r="C21" s="56"/>
      <c r="D21" s="56"/>
      <c r="E21" s="56"/>
      <c r="F21" s="56"/>
      <c r="G21" s="56"/>
      <c r="H21" s="56"/>
      <c r="I21" s="56"/>
      <c r="J21" s="56"/>
      <c r="K21" s="187" t="s">
        <v>30</v>
      </c>
      <c r="L21" s="187"/>
      <c r="M21" s="176" t="s">
        <v>19</v>
      </c>
      <c r="N21" s="56"/>
    </row>
    <row r="22" spans="1:15" ht="35.1" customHeight="1">
      <c r="A22" s="55"/>
      <c r="B22" s="56"/>
      <c r="C22" s="56"/>
      <c r="D22" s="56"/>
      <c r="E22" s="56"/>
      <c r="F22" s="56"/>
      <c r="G22" s="56"/>
      <c r="H22" s="56"/>
      <c r="I22" s="56"/>
      <c r="J22" s="56"/>
      <c r="K22" s="188" t="s">
        <v>31</v>
      </c>
      <c r="L22" s="188"/>
      <c r="M22" s="177" t="s">
        <v>21</v>
      </c>
      <c r="N22" s="56"/>
    </row>
    <row r="23" spans="1:15" ht="35.1" customHeight="1">
      <c r="A23" s="55"/>
      <c r="B23" s="56"/>
      <c r="C23" s="56"/>
      <c r="D23" s="56"/>
      <c r="E23" s="56"/>
      <c r="F23" s="56"/>
      <c r="G23" s="56"/>
      <c r="H23" s="56"/>
      <c r="I23" s="56"/>
      <c r="J23" s="56"/>
      <c r="K23" s="189" t="s">
        <v>32</v>
      </c>
      <c r="L23" s="189"/>
      <c r="M23" s="178" t="s">
        <v>23</v>
      </c>
      <c r="N23" s="56"/>
    </row>
    <row r="24" spans="1:15" ht="35.1" customHeight="1">
      <c r="A24" s="55"/>
      <c r="B24" s="56"/>
      <c r="C24" s="56"/>
      <c r="D24" s="56"/>
      <c r="E24" s="56"/>
      <c r="F24" s="56"/>
      <c r="G24" s="56"/>
      <c r="H24" s="56"/>
      <c r="I24" s="56"/>
      <c r="J24" s="56"/>
      <c r="K24" s="191" t="s">
        <v>33</v>
      </c>
      <c r="L24" s="191"/>
      <c r="M24" s="51" t="s">
        <v>25</v>
      </c>
      <c r="N24" s="56"/>
    </row>
    <row r="25" spans="1:15" ht="35.1" customHeight="1">
      <c r="A25" s="56"/>
      <c r="B25" s="56"/>
      <c r="C25" s="56"/>
      <c r="D25" s="56"/>
      <c r="E25" s="56"/>
      <c r="F25" s="56"/>
      <c r="G25" s="55"/>
      <c r="H25" s="56"/>
      <c r="I25" s="56"/>
      <c r="J25" s="56"/>
      <c r="K25" s="190" t="s">
        <v>34</v>
      </c>
      <c r="L25" s="190"/>
      <c r="M25" s="52" t="s">
        <v>27</v>
      </c>
      <c r="N25" s="56"/>
    </row>
    <row r="26" spans="1:15" ht="35.1" customHeight="1">
      <c r="A26" s="56"/>
      <c r="B26" s="56"/>
      <c r="C26" s="56"/>
      <c r="D26" s="56"/>
      <c r="E26" s="56"/>
      <c r="F26" s="56"/>
      <c r="G26" s="55"/>
      <c r="H26" s="56"/>
      <c r="I26" s="56"/>
      <c r="J26" s="56"/>
      <c r="K26" s="179"/>
      <c r="L26" s="179"/>
      <c r="M26" s="179"/>
      <c r="N26" s="56"/>
    </row>
    <row r="27" spans="1:15" ht="35.1" customHeight="1">
      <c r="A27" s="56"/>
      <c r="B27" s="56"/>
      <c r="C27" s="56"/>
      <c r="D27" s="56"/>
      <c r="E27" s="56"/>
      <c r="F27" s="56"/>
      <c r="G27" s="55"/>
      <c r="H27" s="56"/>
      <c r="I27" s="56"/>
      <c r="J27" s="56"/>
      <c r="K27" s="56"/>
      <c r="L27" s="56"/>
      <c r="M27" s="56"/>
      <c r="N27" s="56"/>
    </row>
    <row r="28" spans="1:15" ht="35.1" customHeight="1">
      <c r="A28" s="56"/>
      <c r="B28" s="56"/>
      <c r="C28" s="56"/>
      <c r="D28" s="56"/>
      <c r="E28" s="56"/>
      <c r="F28" s="56"/>
      <c r="G28" s="55"/>
      <c r="H28" s="56"/>
      <c r="I28" s="56"/>
      <c r="J28" s="56"/>
      <c r="K28" s="56"/>
      <c r="L28" s="56"/>
      <c r="M28" s="56"/>
      <c r="N28" s="56"/>
    </row>
    <row r="29" spans="1:15" ht="35.1" customHeight="1">
      <c r="A29" s="56"/>
      <c r="B29" s="56"/>
      <c r="C29" s="56"/>
      <c r="D29" s="56"/>
      <c r="E29" s="56"/>
      <c r="F29" s="56"/>
      <c r="G29" s="55"/>
      <c r="H29" s="56"/>
      <c r="I29" s="56"/>
      <c r="J29" s="56"/>
      <c r="K29" s="56"/>
      <c r="L29" s="56"/>
      <c r="M29" s="56"/>
      <c r="N29" s="56"/>
    </row>
    <row r="30" spans="1:15" ht="35.1" customHeight="1">
      <c r="A30" s="56"/>
      <c r="B30" s="56"/>
      <c r="C30" s="56"/>
      <c r="D30" s="56"/>
      <c r="E30" s="56"/>
      <c r="F30" s="56"/>
      <c r="G30" s="55"/>
      <c r="H30" s="56"/>
      <c r="I30" s="56"/>
      <c r="J30" s="56"/>
      <c r="K30" s="56"/>
      <c r="L30" s="56"/>
      <c r="M30" s="56"/>
      <c r="N30" s="56"/>
    </row>
    <row r="31" spans="1:15" ht="35.1" customHeight="1">
      <c r="A31" s="56"/>
      <c r="B31" s="56"/>
      <c r="C31" s="56"/>
      <c r="D31" s="56"/>
      <c r="E31" s="56"/>
      <c r="F31" s="56"/>
      <c r="G31" s="55"/>
      <c r="H31" s="56"/>
      <c r="I31" s="56"/>
      <c r="J31" s="56"/>
      <c r="K31" s="56"/>
      <c r="L31" s="56"/>
      <c r="M31" s="56"/>
      <c r="N31" s="56"/>
    </row>
    <row r="32" spans="1:15" ht="35.1" customHeight="1">
      <c r="A32" s="56"/>
      <c r="B32" s="56"/>
      <c r="C32" s="56"/>
      <c r="D32" s="56"/>
      <c r="E32" s="56"/>
      <c r="F32" s="56"/>
      <c r="G32" s="55"/>
      <c r="H32" s="56"/>
      <c r="I32" s="56"/>
      <c r="J32" s="56"/>
      <c r="K32" s="56"/>
      <c r="L32" s="56"/>
      <c r="M32" s="56"/>
      <c r="N32" s="56"/>
    </row>
    <row r="33" spans="1:17" ht="35.1" customHeight="1">
      <c r="A33" s="56"/>
      <c r="B33" s="56"/>
      <c r="C33" s="56"/>
      <c r="D33" s="56"/>
      <c r="E33" s="56"/>
      <c r="F33" s="56"/>
      <c r="G33" s="55"/>
      <c r="H33" s="56"/>
      <c r="I33" s="56"/>
      <c r="J33" s="56"/>
      <c r="K33" s="56"/>
      <c r="L33" s="56"/>
      <c r="M33" s="56"/>
      <c r="N33" s="56"/>
    </row>
    <row r="34" spans="1:17" ht="35.1" customHeight="1">
      <c r="A34" s="56"/>
      <c r="B34" s="56"/>
      <c r="C34" s="56"/>
      <c r="D34" s="56"/>
      <c r="E34" s="56"/>
      <c r="F34" s="56"/>
      <c r="G34" s="55"/>
      <c r="H34" s="56"/>
      <c r="I34" s="56"/>
      <c r="J34" s="56"/>
      <c r="K34" s="56"/>
      <c r="L34" s="56"/>
      <c r="M34" s="56"/>
      <c r="N34" s="56"/>
    </row>
    <row r="35" spans="1:17" ht="35.1" customHeight="1">
      <c r="A35" s="56"/>
      <c r="B35" s="56"/>
      <c r="C35" s="56"/>
      <c r="D35" s="56"/>
      <c r="E35" s="56"/>
      <c r="F35" s="56"/>
      <c r="G35" s="55"/>
      <c r="H35" s="56"/>
      <c r="I35" s="56"/>
      <c r="J35" s="56"/>
      <c r="K35" s="56"/>
      <c r="L35" s="56"/>
      <c r="M35" s="56"/>
      <c r="N35" s="56"/>
    </row>
    <row r="36" spans="1:17" s="45" customFormat="1" ht="35.1" customHeight="1">
      <c r="A36" s="56"/>
      <c r="B36" s="56"/>
      <c r="C36" s="56"/>
      <c r="D36" s="56"/>
      <c r="E36" s="56"/>
      <c r="F36" s="56"/>
      <c r="G36" s="56"/>
      <c r="H36" s="56"/>
      <c r="I36" s="56"/>
      <c r="J36" s="56"/>
      <c r="K36" s="56"/>
      <c r="L36" s="56"/>
      <c r="M36" s="56"/>
      <c r="N36" s="56"/>
      <c r="O36" s="57"/>
      <c r="P36" s="57"/>
      <c r="Q36" s="57"/>
    </row>
    <row r="37" spans="1:17" ht="35.1" customHeight="1">
      <c r="A37" s="56"/>
      <c r="B37" s="56"/>
      <c r="C37" s="56"/>
      <c r="D37" s="56"/>
      <c r="E37" s="56"/>
      <c r="F37" s="56"/>
      <c r="G37" s="55"/>
      <c r="H37" s="56"/>
      <c r="I37" s="56"/>
      <c r="J37" s="56"/>
      <c r="K37" s="56"/>
      <c r="L37" s="56"/>
      <c r="M37" s="56"/>
      <c r="N37" s="56"/>
    </row>
    <row r="38" spans="1:17" ht="35.1" customHeight="1">
      <c r="A38" s="56"/>
      <c r="B38" s="56"/>
      <c r="C38" s="56"/>
      <c r="D38" s="56"/>
      <c r="E38" s="56"/>
      <c r="F38" s="56"/>
      <c r="G38" s="55"/>
      <c r="H38" s="56"/>
      <c r="I38" s="56"/>
      <c r="J38" s="56"/>
      <c r="K38" s="56"/>
      <c r="L38" s="56"/>
      <c r="M38" s="56"/>
      <c r="N38" s="56"/>
    </row>
    <row r="39" spans="1:17" ht="35.1" customHeight="1">
      <c r="A39" s="56"/>
      <c r="B39" s="56"/>
      <c r="C39" s="56"/>
      <c r="D39" s="56"/>
      <c r="E39" s="56"/>
      <c r="F39" s="56"/>
      <c r="G39" s="55"/>
      <c r="H39" s="56"/>
      <c r="I39" s="56"/>
      <c r="J39" s="56"/>
      <c r="K39" s="56"/>
      <c r="L39" s="56"/>
      <c r="M39" s="56"/>
      <c r="N39" s="56"/>
    </row>
    <row r="40" spans="1:17" ht="35.1" customHeight="1">
      <c r="A40" s="56"/>
      <c r="B40" s="56"/>
      <c r="C40" s="56"/>
      <c r="D40" s="56"/>
      <c r="E40" s="56"/>
      <c r="F40" s="56"/>
      <c r="G40" s="55"/>
      <c r="H40" s="56"/>
      <c r="I40" s="56"/>
      <c r="J40" s="56"/>
      <c r="K40" s="56"/>
      <c r="L40" s="56"/>
      <c r="M40" s="56"/>
      <c r="N40" s="56"/>
    </row>
    <row r="41" spans="1:17" ht="35.1" customHeight="1">
      <c r="A41" s="56"/>
      <c r="B41" s="56"/>
      <c r="C41" s="56"/>
      <c r="D41" s="56"/>
      <c r="E41" s="56"/>
      <c r="F41" s="56"/>
      <c r="G41" s="55"/>
      <c r="H41" s="56"/>
      <c r="I41" s="56"/>
      <c r="J41" s="56"/>
      <c r="K41" s="56"/>
      <c r="L41" s="56"/>
      <c r="M41" s="56"/>
      <c r="N41" s="56"/>
    </row>
    <row r="42" spans="1:17" ht="35.1" customHeight="1">
      <c r="A42" s="56"/>
      <c r="B42" s="195"/>
      <c r="C42" s="195"/>
      <c r="D42" s="195"/>
      <c r="E42" s="195"/>
      <c r="F42" s="195"/>
      <c r="G42" s="195"/>
      <c r="H42" s="195"/>
      <c r="I42" s="195"/>
      <c r="J42" s="195"/>
      <c r="K42" s="56"/>
      <c r="L42" s="56"/>
      <c r="M42" s="56"/>
      <c r="N42" s="56"/>
    </row>
    <row r="43" spans="1:17" ht="46.5" customHeight="1">
      <c r="A43" s="56"/>
      <c r="B43" s="194" t="s">
        <v>37</v>
      </c>
      <c r="C43" s="194"/>
      <c r="D43" s="194"/>
      <c r="E43" s="194"/>
      <c r="F43" s="194"/>
      <c r="G43" s="194"/>
      <c r="H43" s="194"/>
      <c r="I43" s="194"/>
      <c r="J43" s="194"/>
      <c r="K43" s="56"/>
      <c r="L43" s="56"/>
      <c r="M43" s="56"/>
      <c r="N43" s="56"/>
    </row>
    <row r="44" spans="1:17">
      <c r="B44" s="57"/>
      <c r="C44" s="57"/>
      <c r="D44" s="57"/>
      <c r="E44" s="57"/>
      <c r="F44" s="57"/>
      <c r="G44" s="36"/>
      <c r="H44" s="57"/>
      <c r="I44" s="57"/>
      <c r="J44" s="57"/>
      <c r="K44" s="57"/>
      <c r="L44" s="57"/>
      <c r="M44" s="57"/>
    </row>
    <row r="45" spans="1:17">
      <c r="B45" s="57"/>
      <c r="C45" s="57"/>
      <c r="D45" s="57"/>
      <c r="E45" s="57"/>
      <c r="F45" s="57"/>
      <c r="G45" s="36"/>
      <c r="H45" s="57"/>
      <c r="I45" s="57"/>
      <c r="J45" s="57"/>
      <c r="K45" s="57"/>
      <c r="L45" s="57"/>
      <c r="M45" s="57"/>
    </row>
    <row r="46" spans="1:17">
      <c r="B46" s="57"/>
      <c r="C46" s="57"/>
      <c r="D46" s="57"/>
      <c r="E46" s="57"/>
      <c r="F46" s="57"/>
      <c r="G46" s="36"/>
      <c r="H46" s="57"/>
      <c r="I46" s="57"/>
      <c r="J46" s="57"/>
      <c r="K46" s="57"/>
      <c r="L46" s="57"/>
      <c r="M46" s="57"/>
    </row>
    <row r="47" spans="1:17">
      <c r="B47" s="57"/>
      <c r="C47" s="57"/>
      <c r="D47" s="57"/>
      <c r="E47" s="57"/>
      <c r="F47" s="57"/>
      <c r="G47" s="36"/>
      <c r="H47" s="57"/>
      <c r="I47" s="57"/>
      <c r="J47" s="57"/>
      <c r="K47" s="57"/>
      <c r="L47" s="57"/>
      <c r="M47" s="57"/>
    </row>
    <row r="48" spans="1:17">
      <c r="A48" s="32"/>
      <c r="G48" s="32"/>
      <c r="N48" s="32"/>
      <c r="O48" s="32"/>
      <c r="P48" s="32"/>
      <c r="Q48" s="32"/>
    </row>
    <row r="49" spans="1:17">
      <c r="A49" s="32"/>
      <c r="G49" s="32"/>
      <c r="N49" s="32"/>
      <c r="O49" s="32"/>
      <c r="P49" s="32"/>
      <c r="Q49" s="32"/>
    </row>
    <row r="50" spans="1:17">
      <c r="A50" s="32"/>
      <c r="G50" s="32"/>
      <c r="N50" s="32"/>
      <c r="O50" s="32"/>
      <c r="P50" s="32"/>
      <c r="Q50" s="32"/>
    </row>
    <row r="51" spans="1:17">
      <c r="A51" s="32"/>
      <c r="G51" s="32"/>
      <c r="N51" s="32"/>
      <c r="O51" s="32"/>
      <c r="P51" s="32"/>
      <c r="Q51" s="32"/>
    </row>
    <row r="52" spans="1:17">
      <c r="A52" s="32"/>
      <c r="G52" s="32"/>
      <c r="N52" s="32"/>
      <c r="O52" s="32"/>
      <c r="P52" s="32"/>
      <c r="Q52" s="32"/>
    </row>
    <row r="53" spans="1:17">
      <c r="A53" s="32"/>
      <c r="G53" s="32"/>
      <c r="N53" s="32"/>
      <c r="O53" s="32"/>
      <c r="P53" s="32"/>
      <c r="Q53" s="32"/>
    </row>
    <row r="54" spans="1:17">
      <c r="A54" s="32"/>
      <c r="G54" s="32"/>
      <c r="N54" s="32"/>
      <c r="O54" s="32"/>
      <c r="P54" s="32"/>
      <c r="Q54" s="32"/>
    </row>
    <row r="55" spans="1:17">
      <c r="A55" s="32"/>
      <c r="G55" s="32"/>
      <c r="N55" s="32"/>
      <c r="O55" s="32"/>
      <c r="P55" s="32"/>
      <c r="Q55" s="32"/>
    </row>
    <row r="56" spans="1:17">
      <c r="A56" s="32"/>
      <c r="G56" s="32"/>
      <c r="N56" s="32"/>
      <c r="O56" s="32"/>
      <c r="P56" s="32"/>
      <c r="Q56" s="32"/>
    </row>
    <row r="57" spans="1:17">
      <c r="A57" s="32"/>
      <c r="G57" s="32"/>
      <c r="N57" s="32"/>
      <c r="O57" s="32"/>
      <c r="P57" s="32"/>
      <c r="Q57" s="32"/>
    </row>
    <row r="58" spans="1:17">
      <c r="A58" s="32"/>
      <c r="G58" s="32"/>
      <c r="N58" s="32"/>
      <c r="O58" s="32"/>
      <c r="P58" s="32"/>
      <c r="Q58" s="32"/>
    </row>
    <row r="59" spans="1:17">
      <c r="A59" s="32"/>
      <c r="G59" s="32"/>
      <c r="N59" s="32"/>
      <c r="O59" s="32"/>
      <c r="P59" s="32"/>
      <c r="Q59" s="32"/>
    </row>
    <row r="60" spans="1:17">
      <c r="A60" s="32"/>
      <c r="G60" s="32"/>
      <c r="N60" s="32"/>
      <c r="O60" s="32"/>
      <c r="P60" s="32"/>
      <c r="Q60" s="32"/>
    </row>
    <row r="61" spans="1:17">
      <c r="A61" s="32"/>
      <c r="G61" s="32"/>
      <c r="N61" s="32"/>
      <c r="O61" s="32"/>
      <c r="P61" s="32"/>
      <c r="Q61" s="32"/>
    </row>
    <row r="62" spans="1:17">
      <c r="A62" s="32"/>
      <c r="G62" s="32"/>
      <c r="N62" s="32"/>
      <c r="O62" s="32"/>
      <c r="P62" s="32"/>
      <c r="Q62" s="32"/>
    </row>
    <row r="63" spans="1:17">
      <c r="A63" s="32"/>
      <c r="G63" s="32"/>
      <c r="N63" s="32"/>
      <c r="O63" s="32"/>
      <c r="P63" s="32"/>
      <c r="Q63" s="32"/>
    </row>
    <row r="64" spans="1:17">
      <c r="A64" s="32"/>
      <c r="G64" s="32"/>
      <c r="N64" s="32"/>
      <c r="O64" s="32"/>
      <c r="P64" s="32"/>
      <c r="Q64" s="32"/>
    </row>
    <row r="65" spans="1:17">
      <c r="A65" s="32"/>
      <c r="G65" s="32"/>
      <c r="N65" s="32"/>
      <c r="O65" s="32"/>
      <c r="P65" s="32"/>
      <c r="Q65" s="32"/>
    </row>
    <row r="66" spans="1:17">
      <c r="A66" s="32"/>
      <c r="G66" s="32"/>
      <c r="N66" s="32"/>
      <c r="O66" s="32"/>
      <c r="P66" s="32"/>
      <c r="Q66" s="32"/>
    </row>
    <row r="67" spans="1:17">
      <c r="A67" s="32"/>
      <c r="G67" s="32"/>
      <c r="N67" s="32"/>
      <c r="O67" s="32"/>
      <c r="P67" s="32"/>
      <c r="Q67" s="32"/>
    </row>
    <row r="68" spans="1:17">
      <c r="A68" s="32"/>
      <c r="G68" s="32"/>
      <c r="N68" s="32"/>
      <c r="O68" s="32"/>
      <c r="P68" s="32"/>
      <c r="Q68" s="32"/>
    </row>
    <row r="69" spans="1:17">
      <c r="A69" s="32"/>
      <c r="G69" s="32"/>
      <c r="N69" s="32"/>
      <c r="O69" s="32"/>
      <c r="P69" s="32"/>
      <c r="Q69" s="32"/>
    </row>
    <row r="70" spans="1:17">
      <c r="A70" s="32"/>
      <c r="G70" s="32"/>
      <c r="N70" s="32"/>
      <c r="O70" s="32"/>
      <c r="P70" s="32"/>
      <c r="Q70" s="32"/>
    </row>
    <row r="71" spans="1:17">
      <c r="A71" s="32"/>
      <c r="G71" s="32"/>
      <c r="N71" s="32"/>
      <c r="O71" s="32"/>
      <c r="P71" s="32"/>
      <c r="Q71" s="32"/>
    </row>
    <row r="72" spans="1:17">
      <c r="A72" s="32"/>
      <c r="G72" s="32"/>
      <c r="N72" s="32"/>
      <c r="O72" s="32"/>
      <c r="P72" s="32"/>
      <c r="Q72" s="32"/>
    </row>
    <row r="73" spans="1:17">
      <c r="A73" s="32"/>
      <c r="G73" s="32"/>
      <c r="N73" s="32"/>
      <c r="O73" s="32"/>
      <c r="P73" s="32"/>
      <c r="Q73" s="32"/>
    </row>
    <row r="74" spans="1:17">
      <c r="A74" s="32"/>
      <c r="G74" s="32"/>
      <c r="N74" s="32"/>
      <c r="O74" s="32"/>
      <c r="P74" s="32"/>
      <c r="Q74" s="32"/>
    </row>
    <row r="75" spans="1:17">
      <c r="A75" s="32"/>
      <c r="G75" s="32"/>
      <c r="N75" s="32"/>
      <c r="O75" s="32"/>
      <c r="P75" s="32"/>
      <c r="Q75" s="32"/>
    </row>
    <row r="76" spans="1:17">
      <c r="A76" s="32"/>
      <c r="G76" s="32"/>
      <c r="N76" s="32"/>
      <c r="O76" s="32"/>
      <c r="P76" s="32"/>
      <c r="Q76" s="32"/>
    </row>
    <row r="77" spans="1:17">
      <c r="A77" s="32"/>
      <c r="G77" s="32"/>
      <c r="N77" s="32"/>
      <c r="O77" s="32"/>
      <c r="P77" s="32"/>
      <c r="Q77" s="32"/>
    </row>
    <row r="78" spans="1:17">
      <c r="A78" s="32"/>
      <c r="G78" s="32"/>
      <c r="N78" s="32"/>
      <c r="O78" s="32"/>
      <c r="P78" s="32"/>
      <c r="Q78" s="32"/>
    </row>
    <row r="79" spans="1:17">
      <c r="A79" s="32"/>
      <c r="G79" s="32"/>
      <c r="N79" s="32"/>
      <c r="O79" s="32"/>
      <c r="P79" s="32"/>
      <c r="Q79" s="32"/>
    </row>
    <row r="80" spans="1:17">
      <c r="A80" s="32"/>
      <c r="G80" s="32"/>
      <c r="N80" s="32"/>
      <c r="O80" s="32"/>
      <c r="P80" s="32"/>
      <c r="Q80" s="32"/>
    </row>
    <row r="81" spans="1:17">
      <c r="A81" s="32"/>
      <c r="G81" s="32"/>
      <c r="N81" s="32"/>
      <c r="O81" s="32"/>
      <c r="P81" s="32"/>
      <c r="Q81" s="32"/>
    </row>
    <row r="82" spans="1:17">
      <c r="A82" s="32"/>
      <c r="G82" s="32"/>
      <c r="N82" s="32"/>
      <c r="O82" s="32"/>
      <c r="P82" s="32"/>
      <c r="Q82" s="32"/>
    </row>
    <row r="83" spans="1:17">
      <c r="A83" s="32"/>
      <c r="G83" s="32"/>
      <c r="N83" s="32"/>
      <c r="O83" s="32"/>
      <c r="P83" s="32"/>
      <c r="Q83" s="32"/>
    </row>
    <row r="84" spans="1:17">
      <c r="A84" s="32"/>
      <c r="G84" s="32"/>
      <c r="N84" s="32"/>
      <c r="O84" s="32"/>
      <c r="P84" s="32"/>
      <c r="Q84" s="32"/>
    </row>
    <row r="85" spans="1:17">
      <c r="A85" s="32"/>
      <c r="G85" s="32"/>
      <c r="N85" s="32"/>
      <c r="O85" s="32"/>
      <c r="P85" s="32"/>
      <c r="Q85" s="32"/>
    </row>
    <row r="86" spans="1:17">
      <c r="A86" s="32"/>
      <c r="G86" s="32"/>
      <c r="N86" s="32"/>
      <c r="O86" s="32"/>
      <c r="P86" s="32"/>
      <c r="Q86" s="32"/>
    </row>
    <row r="87" spans="1:17">
      <c r="A87" s="32"/>
      <c r="G87" s="32"/>
      <c r="N87" s="32"/>
      <c r="O87" s="32"/>
      <c r="P87" s="32"/>
      <c r="Q87" s="32"/>
    </row>
    <row r="88" spans="1:17">
      <c r="A88" s="32"/>
      <c r="G88" s="32"/>
      <c r="N88" s="32"/>
      <c r="O88" s="32"/>
      <c r="P88" s="32"/>
      <c r="Q88" s="32"/>
    </row>
    <row r="89" spans="1:17">
      <c r="A89" s="32"/>
      <c r="G89" s="32"/>
      <c r="N89" s="32"/>
      <c r="O89" s="32"/>
      <c r="P89" s="32"/>
      <c r="Q89" s="32"/>
    </row>
    <row r="90" spans="1:17">
      <c r="A90" s="32"/>
      <c r="G90" s="32"/>
      <c r="N90" s="32"/>
      <c r="O90" s="32"/>
      <c r="P90" s="32"/>
      <c r="Q90" s="32"/>
    </row>
    <row r="91" spans="1:17">
      <c r="A91" s="32"/>
      <c r="G91" s="32"/>
      <c r="N91" s="32"/>
      <c r="O91" s="32"/>
      <c r="P91" s="32"/>
      <c r="Q91" s="32"/>
    </row>
    <row r="92" spans="1:17">
      <c r="A92" s="32"/>
      <c r="G92" s="32"/>
      <c r="N92" s="32"/>
      <c r="O92" s="32"/>
      <c r="P92" s="32"/>
      <c r="Q92" s="32"/>
    </row>
    <row r="93" spans="1:17">
      <c r="A93" s="32"/>
      <c r="G93" s="32"/>
      <c r="N93" s="32"/>
      <c r="O93" s="32"/>
      <c r="P93" s="32"/>
      <c r="Q93" s="32"/>
    </row>
    <row r="94" spans="1:17">
      <c r="A94" s="32"/>
      <c r="G94" s="32"/>
      <c r="N94" s="32"/>
      <c r="O94" s="32"/>
      <c r="P94" s="32"/>
      <c r="Q94" s="32"/>
    </row>
    <row r="95" spans="1:17">
      <c r="A95" s="32"/>
      <c r="G95" s="32"/>
      <c r="N95" s="32"/>
      <c r="O95" s="32"/>
      <c r="P95" s="32"/>
      <c r="Q95" s="32"/>
    </row>
    <row r="96" spans="1:17">
      <c r="A96" s="32"/>
      <c r="G96" s="32"/>
      <c r="N96" s="32"/>
      <c r="O96" s="32"/>
      <c r="P96" s="32"/>
      <c r="Q96" s="32"/>
    </row>
    <row r="97" spans="1:17">
      <c r="A97" s="32"/>
      <c r="G97" s="32"/>
      <c r="N97" s="32"/>
      <c r="O97" s="32"/>
      <c r="P97" s="32"/>
      <c r="Q97" s="32"/>
    </row>
    <row r="98" spans="1:17">
      <c r="A98" s="32"/>
      <c r="G98" s="32"/>
      <c r="N98" s="32"/>
      <c r="O98" s="32"/>
      <c r="P98" s="32"/>
      <c r="Q98" s="32"/>
    </row>
    <row r="99" spans="1:17">
      <c r="A99" s="32"/>
      <c r="G99" s="32"/>
      <c r="N99" s="32"/>
      <c r="O99" s="32"/>
      <c r="P99" s="32"/>
      <c r="Q99" s="32"/>
    </row>
    <row r="100" spans="1:17">
      <c r="A100" s="32"/>
      <c r="G100" s="32"/>
      <c r="N100" s="32"/>
      <c r="O100" s="32"/>
      <c r="P100" s="32"/>
      <c r="Q100" s="32"/>
    </row>
    <row r="101" spans="1:17">
      <c r="A101" s="32"/>
      <c r="G101" s="32"/>
      <c r="N101" s="32"/>
      <c r="O101" s="32"/>
      <c r="P101" s="32"/>
      <c r="Q101" s="32"/>
    </row>
    <row r="102" spans="1:17">
      <c r="A102" s="32"/>
      <c r="G102" s="32"/>
      <c r="N102" s="32"/>
      <c r="O102" s="32"/>
      <c r="P102" s="32"/>
      <c r="Q102" s="32"/>
    </row>
    <row r="103" spans="1:17">
      <c r="A103" s="32"/>
      <c r="G103" s="32"/>
      <c r="N103" s="32"/>
      <c r="O103" s="32"/>
      <c r="P103" s="32"/>
      <c r="Q103" s="32"/>
    </row>
    <row r="104" spans="1:17">
      <c r="A104" s="32"/>
      <c r="G104" s="32"/>
      <c r="N104" s="32"/>
      <c r="O104" s="32"/>
      <c r="P104" s="32"/>
      <c r="Q104" s="32"/>
    </row>
    <row r="105" spans="1:17">
      <c r="A105" s="32"/>
      <c r="G105" s="32"/>
      <c r="N105" s="32"/>
      <c r="O105" s="32"/>
      <c r="P105" s="32"/>
      <c r="Q105" s="32"/>
    </row>
    <row r="106" spans="1:17">
      <c r="A106" s="32"/>
      <c r="G106" s="32"/>
      <c r="N106" s="32"/>
      <c r="O106" s="32"/>
      <c r="P106" s="32"/>
      <c r="Q106" s="32"/>
    </row>
    <row r="107" spans="1:17">
      <c r="A107" s="32"/>
      <c r="G107" s="32"/>
      <c r="N107" s="32"/>
      <c r="O107" s="32"/>
      <c r="P107" s="32"/>
      <c r="Q107" s="32"/>
    </row>
    <row r="108" spans="1:17">
      <c r="A108" s="32"/>
      <c r="G108" s="32"/>
      <c r="N108" s="32"/>
      <c r="O108" s="32"/>
      <c r="P108" s="32"/>
      <c r="Q108" s="32"/>
    </row>
    <row r="109" spans="1:17">
      <c r="A109" s="32"/>
      <c r="G109" s="32"/>
      <c r="N109" s="32"/>
      <c r="O109" s="32"/>
      <c r="P109" s="32"/>
      <c r="Q109" s="32"/>
    </row>
    <row r="110" spans="1:17">
      <c r="A110" s="32"/>
      <c r="G110" s="32"/>
      <c r="N110" s="32"/>
      <c r="O110" s="32"/>
      <c r="P110" s="32"/>
      <c r="Q110" s="32"/>
    </row>
    <row r="111" spans="1:17">
      <c r="A111" s="32"/>
      <c r="G111" s="32"/>
      <c r="N111" s="32"/>
      <c r="O111" s="32"/>
      <c r="P111" s="32"/>
      <c r="Q111" s="32"/>
    </row>
    <row r="112" spans="1:17">
      <c r="A112" s="32"/>
      <c r="G112" s="32"/>
      <c r="N112" s="32"/>
      <c r="O112" s="32"/>
      <c r="P112" s="32"/>
      <c r="Q112" s="32"/>
    </row>
    <row r="113" spans="1:17">
      <c r="A113" s="32"/>
      <c r="G113" s="32"/>
      <c r="N113" s="32"/>
      <c r="O113" s="32"/>
      <c r="P113" s="32"/>
      <c r="Q113" s="32"/>
    </row>
    <row r="114" spans="1:17">
      <c r="A114" s="32"/>
      <c r="G114" s="32"/>
      <c r="N114" s="32"/>
      <c r="O114" s="32"/>
      <c r="P114" s="32"/>
      <c r="Q114" s="32"/>
    </row>
    <row r="115" spans="1:17">
      <c r="A115" s="32"/>
      <c r="G115" s="32"/>
      <c r="N115" s="32"/>
      <c r="O115" s="32"/>
      <c r="P115" s="32"/>
      <c r="Q115" s="32"/>
    </row>
    <row r="116" spans="1:17">
      <c r="A116" s="32"/>
      <c r="G116" s="32"/>
      <c r="N116" s="32"/>
      <c r="O116" s="32"/>
      <c r="P116" s="32"/>
      <c r="Q116" s="32"/>
    </row>
    <row r="117" spans="1:17">
      <c r="A117" s="32"/>
      <c r="G117" s="32"/>
      <c r="N117" s="32"/>
      <c r="O117" s="32"/>
      <c r="P117" s="32"/>
      <c r="Q117" s="32"/>
    </row>
    <row r="118" spans="1:17">
      <c r="A118" s="32"/>
      <c r="G118" s="32"/>
      <c r="N118" s="32"/>
      <c r="O118" s="32"/>
      <c r="P118" s="32"/>
      <c r="Q118" s="32"/>
    </row>
    <row r="119" spans="1:17">
      <c r="A119" s="32"/>
      <c r="G119" s="32"/>
      <c r="N119" s="32"/>
      <c r="O119" s="32"/>
      <c r="P119" s="32"/>
      <c r="Q119" s="32"/>
    </row>
    <row r="120" spans="1:17">
      <c r="A120" s="32"/>
      <c r="G120" s="32"/>
      <c r="N120" s="32"/>
      <c r="O120" s="32"/>
      <c r="P120" s="32"/>
      <c r="Q120" s="32"/>
    </row>
    <row r="121" spans="1:17">
      <c r="A121" s="32"/>
      <c r="G121" s="32"/>
      <c r="N121" s="32"/>
      <c r="O121" s="32"/>
      <c r="P121" s="32"/>
      <c r="Q121" s="32"/>
    </row>
    <row r="122" spans="1:17">
      <c r="A122" s="32"/>
      <c r="G122" s="32"/>
      <c r="N122" s="32"/>
      <c r="O122" s="32"/>
      <c r="P122" s="32"/>
      <c r="Q122" s="32"/>
    </row>
    <row r="123" spans="1:17">
      <c r="A123" s="32"/>
      <c r="G123" s="32"/>
      <c r="N123" s="32"/>
      <c r="O123" s="32"/>
      <c r="P123" s="32"/>
      <c r="Q123" s="32"/>
    </row>
    <row r="124" spans="1:17">
      <c r="A124" s="32"/>
      <c r="G124" s="32"/>
      <c r="N124" s="32"/>
      <c r="O124" s="32"/>
      <c r="P124" s="32"/>
      <c r="Q124" s="32"/>
    </row>
    <row r="125" spans="1:17">
      <c r="A125" s="32"/>
      <c r="G125" s="32"/>
      <c r="N125" s="32"/>
      <c r="O125" s="32"/>
      <c r="P125" s="32"/>
      <c r="Q125" s="32"/>
    </row>
    <row r="126" spans="1:17">
      <c r="A126" s="32"/>
      <c r="G126" s="32"/>
      <c r="N126" s="32"/>
      <c r="O126" s="32"/>
      <c r="P126" s="32"/>
      <c r="Q126" s="32"/>
    </row>
    <row r="127" spans="1:17">
      <c r="A127" s="32"/>
      <c r="G127" s="32"/>
      <c r="N127" s="32"/>
      <c r="O127" s="32"/>
      <c r="P127" s="32"/>
      <c r="Q127" s="32"/>
    </row>
    <row r="128" spans="1:17">
      <c r="A128" s="32"/>
      <c r="G128" s="32"/>
      <c r="N128" s="32"/>
      <c r="O128" s="32"/>
      <c r="P128" s="32"/>
      <c r="Q128" s="32"/>
    </row>
    <row r="129" spans="1:17">
      <c r="A129" s="32"/>
      <c r="G129" s="32"/>
      <c r="N129" s="32"/>
      <c r="O129" s="32"/>
      <c r="P129" s="32"/>
      <c r="Q129" s="32"/>
    </row>
    <row r="130" spans="1:17">
      <c r="A130" s="32"/>
      <c r="G130" s="32"/>
      <c r="N130" s="32"/>
      <c r="O130" s="32"/>
      <c r="P130" s="32"/>
      <c r="Q130" s="32"/>
    </row>
    <row r="131" spans="1:17">
      <c r="A131" s="32"/>
      <c r="G131" s="32"/>
      <c r="N131" s="32"/>
      <c r="O131" s="32"/>
      <c r="P131" s="32"/>
      <c r="Q131" s="32"/>
    </row>
    <row r="132" spans="1:17">
      <c r="A132" s="32"/>
      <c r="G132" s="32"/>
      <c r="N132" s="32"/>
      <c r="O132" s="32"/>
      <c r="P132" s="32"/>
      <c r="Q132" s="32"/>
    </row>
    <row r="133" spans="1:17">
      <c r="A133" s="32"/>
      <c r="G133" s="32"/>
      <c r="N133" s="32"/>
      <c r="O133" s="32"/>
      <c r="P133" s="32"/>
      <c r="Q133" s="32"/>
    </row>
    <row r="134" spans="1:17">
      <c r="A134" s="32"/>
      <c r="G134" s="32"/>
      <c r="N134" s="32"/>
      <c r="O134" s="32"/>
      <c r="P134" s="32"/>
      <c r="Q134" s="32"/>
    </row>
    <row r="135" spans="1:17">
      <c r="A135" s="32"/>
      <c r="G135" s="32"/>
      <c r="N135" s="32"/>
      <c r="O135" s="32"/>
      <c r="P135" s="32"/>
      <c r="Q135" s="32"/>
    </row>
    <row r="136" spans="1:17">
      <c r="A136" s="32"/>
      <c r="G136" s="32"/>
      <c r="N136" s="32"/>
      <c r="O136" s="32"/>
      <c r="P136" s="32"/>
      <c r="Q136" s="32"/>
    </row>
    <row r="137" spans="1:17">
      <c r="A137" s="32"/>
      <c r="G137" s="32"/>
      <c r="N137" s="32"/>
      <c r="O137" s="32"/>
      <c r="P137" s="32"/>
      <c r="Q137" s="32"/>
    </row>
    <row r="138" spans="1:17">
      <c r="A138" s="32"/>
      <c r="G138" s="32"/>
      <c r="N138" s="32"/>
      <c r="O138" s="32"/>
      <c r="P138" s="32"/>
      <c r="Q138" s="32"/>
    </row>
    <row r="139" spans="1:17">
      <c r="A139" s="32"/>
      <c r="G139" s="32"/>
      <c r="N139" s="32"/>
      <c r="O139" s="32"/>
      <c r="P139" s="32"/>
      <c r="Q139" s="32"/>
    </row>
    <row r="140" spans="1:17">
      <c r="A140" s="32"/>
      <c r="G140" s="32"/>
      <c r="N140" s="32"/>
      <c r="O140" s="32"/>
      <c r="P140" s="32"/>
      <c r="Q140" s="32"/>
    </row>
    <row r="141" spans="1:17">
      <c r="A141" s="32"/>
      <c r="G141" s="32"/>
      <c r="N141" s="32"/>
      <c r="O141" s="32"/>
      <c r="P141" s="32"/>
      <c r="Q141" s="32"/>
    </row>
    <row r="142" spans="1:17">
      <c r="A142" s="32"/>
      <c r="G142" s="32"/>
      <c r="N142" s="32"/>
      <c r="O142" s="32"/>
      <c r="P142" s="32"/>
      <c r="Q142" s="32"/>
    </row>
    <row r="143" spans="1:17">
      <c r="A143" s="32"/>
      <c r="G143" s="32"/>
      <c r="N143" s="32"/>
      <c r="O143" s="32"/>
      <c r="P143" s="32"/>
      <c r="Q143" s="32"/>
    </row>
    <row r="144" spans="1:17">
      <c r="A144" s="32"/>
      <c r="G144" s="32"/>
      <c r="N144" s="32"/>
      <c r="O144" s="32"/>
      <c r="P144" s="32"/>
      <c r="Q144" s="32"/>
    </row>
    <row r="145" spans="1:17">
      <c r="A145" s="32"/>
      <c r="G145" s="32"/>
      <c r="N145" s="32"/>
      <c r="O145" s="32"/>
      <c r="P145" s="32"/>
      <c r="Q145" s="32"/>
    </row>
    <row r="146" spans="1:17">
      <c r="A146" s="32"/>
      <c r="G146" s="32"/>
      <c r="N146" s="32"/>
      <c r="O146" s="32"/>
      <c r="P146" s="32"/>
      <c r="Q146" s="32"/>
    </row>
    <row r="147" spans="1:17">
      <c r="A147" s="32"/>
      <c r="G147" s="32"/>
      <c r="N147" s="32"/>
      <c r="O147" s="32"/>
      <c r="P147" s="32"/>
      <c r="Q147" s="32"/>
    </row>
    <row r="148" spans="1:17">
      <c r="A148" s="32"/>
      <c r="G148" s="32"/>
      <c r="N148" s="32"/>
      <c r="O148" s="32"/>
      <c r="P148" s="32"/>
      <c r="Q148" s="32"/>
    </row>
    <row r="149" spans="1:17">
      <c r="A149" s="32"/>
      <c r="G149" s="32"/>
      <c r="N149" s="32"/>
      <c r="O149" s="32"/>
      <c r="P149" s="32"/>
      <c r="Q149" s="32"/>
    </row>
    <row r="150" spans="1:17">
      <c r="A150" s="32"/>
      <c r="G150" s="32"/>
      <c r="N150" s="32"/>
      <c r="O150" s="32"/>
      <c r="P150" s="32"/>
      <c r="Q150" s="32"/>
    </row>
    <row r="151" spans="1:17">
      <c r="A151" s="32"/>
      <c r="G151" s="32"/>
      <c r="N151" s="32"/>
      <c r="O151" s="32"/>
      <c r="P151" s="32"/>
      <c r="Q151" s="32"/>
    </row>
    <row r="152" spans="1:17">
      <c r="A152" s="32"/>
      <c r="G152" s="32"/>
      <c r="N152" s="32"/>
      <c r="O152" s="32"/>
      <c r="P152" s="32"/>
      <c r="Q152" s="32"/>
    </row>
    <row r="153" spans="1:17">
      <c r="A153" s="32"/>
      <c r="G153" s="32"/>
      <c r="N153" s="32"/>
      <c r="O153" s="32"/>
      <c r="P153" s="32"/>
      <c r="Q153" s="32"/>
    </row>
    <row r="154" spans="1:17">
      <c r="A154" s="32"/>
      <c r="G154" s="32"/>
      <c r="N154" s="32"/>
      <c r="O154" s="32"/>
      <c r="P154" s="32"/>
      <c r="Q154" s="32"/>
    </row>
    <row r="155" spans="1:17">
      <c r="A155" s="32"/>
      <c r="G155" s="32"/>
      <c r="N155" s="32"/>
      <c r="O155" s="32"/>
      <c r="P155" s="32"/>
      <c r="Q155" s="32"/>
    </row>
    <row r="156" spans="1:17">
      <c r="A156" s="32"/>
      <c r="G156" s="32"/>
      <c r="N156" s="32"/>
      <c r="O156" s="32"/>
      <c r="P156" s="32"/>
      <c r="Q156" s="32"/>
    </row>
    <row r="157" spans="1:17">
      <c r="A157" s="32"/>
      <c r="G157" s="32"/>
      <c r="N157" s="32"/>
      <c r="O157" s="32"/>
      <c r="P157" s="32"/>
      <c r="Q157" s="32"/>
    </row>
    <row r="158" spans="1:17">
      <c r="A158" s="32"/>
      <c r="G158" s="32"/>
      <c r="N158" s="32"/>
      <c r="O158" s="32"/>
      <c r="P158" s="32"/>
      <c r="Q158" s="32"/>
    </row>
    <row r="159" spans="1:17">
      <c r="A159" s="32"/>
      <c r="G159" s="32"/>
      <c r="N159" s="32"/>
      <c r="O159" s="32"/>
      <c r="P159" s="32"/>
      <c r="Q159" s="32"/>
    </row>
    <row r="160" spans="1:17">
      <c r="A160" s="32"/>
      <c r="G160" s="32"/>
      <c r="N160" s="32"/>
      <c r="O160" s="32"/>
      <c r="P160" s="32"/>
      <c r="Q160" s="32"/>
    </row>
    <row r="161" spans="1:17">
      <c r="A161" s="32"/>
      <c r="G161" s="32"/>
      <c r="N161" s="32"/>
      <c r="O161" s="32"/>
      <c r="P161" s="32"/>
      <c r="Q161" s="32"/>
    </row>
    <row r="162" spans="1:17">
      <c r="A162" s="32"/>
      <c r="G162" s="32"/>
      <c r="N162" s="32"/>
      <c r="O162" s="32"/>
      <c r="P162" s="32"/>
      <c r="Q162" s="32"/>
    </row>
    <row r="163" spans="1:17">
      <c r="A163" s="32"/>
      <c r="G163" s="32"/>
      <c r="N163" s="32"/>
      <c r="O163" s="32"/>
      <c r="P163" s="32"/>
      <c r="Q163" s="32"/>
    </row>
    <row r="164" spans="1:17">
      <c r="A164" s="32"/>
      <c r="G164" s="32"/>
      <c r="N164" s="32"/>
      <c r="O164" s="32"/>
      <c r="P164" s="32"/>
      <c r="Q164" s="32"/>
    </row>
    <row r="165" spans="1:17">
      <c r="A165" s="32"/>
      <c r="G165" s="32"/>
      <c r="N165" s="32"/>
      <c r="O165" s="32"/>
      <c r="P165" s="32"/>
      <c r="Q165" s="32"/>
    </row>
    <row r="166" spans="1:17">
      <c r="A166" s="32"/>
      <c r="G166" s="32"/>
      <c r="N166" s="32"/>
      <c r="O166" s="32"/>
      <c r="P166" s="32"/>
      <c r="Q166" s="32"/>
    </row>
    <row r="167" spans="1:17">
      <c r="A167" s="32"/>
      <c r="G167" s="32"/>
      <c r="N167" s="32"/>
      <c r="O167" s="32"/>
      <c r="P167" s="32"/>
      <c r="Q167" s="32"/>
    </row>
    <row r="168" spans="1:17">
      <c r="A168" s="32"/>
      <c r="G168" s="32"/>
      <c r="N168" s="32"/>
      <c r="O168" s="32"/>
      <c r="P168" s="32"/>
      <c r="Q168" s="32"/>
    </row>
    <row r="169" spans="1:17">
      <c r="A169" s="32"/>
      <c r="G169" s="32"/>
      <c r="N169" s="32"/>
      <c r="O169" s="32"/>
      <c r="P169" s="32"/>
      <c r="Q169" s="32"/>
    </row>
    <row r="170" spans="1:17">
      <c r="A170" s="32"/>
      <c r="G170" s="32"/>
      <c r="N170" s="32"/>
      <c r="O170" s="32"/>
      <c r="P170" s="32"/>
      <c r="Q170" s="32"/>
    </row>
    <row r="171" spans="1:17">
      <c r="A171" s="32"/>
      <c r="G171" s="32"/>
      <c r="N171" s="32"/>
      <c r="O171" s="32"/>
      <c r="P171" s="32"/>
      <c r="Q171" s="32"/>
    </row>
    <row r="172" spans="1:17">
      <c r="A172" s="32"/>
      <c r="G172" s="32"/>
      <c r="N172" s="32"/>
      <c r="O172" s="32"/>
      <c r="P172" s="32"/>
      <c r="Q172" s="32"/>
    </row>
    <row r="173" spans="1:17">
      <c r="A173" s="32"/>
      <c r="G173" s="32"/>
      <c r="N173" s="32"/>
      <c r="O173" s="32"/>
      <c r="P173" s="32"/>
      <c r="Q173" s="32"/>
    </row>
    <row r="174" spans="1:17">
      <c r="A174" s="32"/>
      <c r="G174" s="32"/>
      <c r="N174" s="32"/>
      <c r="O174" s="32"/>
      <c r="P174" s="32"/>
      <c r="Q174" s="32"/>
    </row>
    <row r="175" spans="1:17">
      <c r="A175" s="32"/>
      <c r="G175" s="32"/>
      <c r="N175" s="32"/>
      <c r="O175" s="32"/>
      <c r="P175" s="32"/>
      <c r="Q175" s="32"/>
    </row>
    <row r="176" spans="1:17">
      <c r="A176" s="32"/>
      <c r="G176" s="32"/>
      <c r="N176" s="32"/>
      <c r="O176" s="32"/>
      <c r="P176" s="32"/>
      <c r="Q176" s="32"/>
    </row>
    <row r="177" spans="1:17">
      <c r="A177" s="32"/>
      <c r="G177" s="32"/>
      <c r="N177" s="32"/>
      <c r="O177" s="32"/>
      <c r="P177" s="32"/>
      <c r="Q177" s="32"/>
    </row>
    <row r="178" spans="1:17">
      <c r="A178" s="32"/>
      <c r="G178" s="32"/>
      <c r="N178" s="32"/>
      <c r="O178" s="32"/>
      <c r="P178" s="32"/>
      <c r="Q178" s="32"/>
    </row>
    <row r="179" spans="1:17">
      <c r="A179" s="32"/>
      <c r="G179" s="32"/>
      <c r="N179" s="32"/>
      <c r="O179" s="32"/>
      <c r="P179" s="32"/>
      <c r="Q179" s="32"/>
    </row>
    <row r="180" spans="1:17">
      <c r="A180" s="32"/>
      <c r="G180" s="32"/>
      <c r="N180" s="32"/>
      <c r="O180" s="32"/>
      <c r="P180" s="32"/>
      <c r="Q180" s="32"/>
    </row>
    <row r="181" spans="1:17">
      <c r="A181" s="32"/>
      <c r="G181" s="32"/>
      <c r="N181" s="32"/>
      <c r="O181" s="32"/>
      <c r="P181" s="32"/>
      <c r="Q181" s="32"/>
    </row>
    <row r="182" spans="1:17">
      <c r="A182" s="32"/>
      <c r="G182" s="32"/>
      <c r="N182" s="32"/>
      <c r="O182" s="32"/>
      <c r="P182" s="32"/>
      <c r="Q182" s="32"/>
    </row>
    <row r="183" spans="1:17">
      <c r="A183" s="32"/>
      <c r="G183" s="32"/>
      <c r="N183" s="32"/>
      <c r="O183" s="32"/>
      <c r="P183" s="32"/>
      <c r="Q183" s="32"/>
    </row>
    <row r="184" spans="1:17">
      <c r="A184" s="32"/>
      <c r="G184" s="32"/>
      <c r="N184" s="32"/>
      <c r="O184" s="32"/>
      <c r="P184" s="32"/>
      <c r="Q184" s="32"/>
    </row>
    <row r="185" spans="1:17">
      <c r="A185" s="32"/>
      <c r="G185" s="32"/>
      <c r="N185" s="32"/>
      <c r="O185" s="32"/>
      <c r="P185" s="32"/>
      <c r="Q185" s="32"/>
    </row>
    <row r="186" spans="1:17">
      <c r="A186" s="32"/>
      <c r="G186" s="32"/>
      <c r="N186" s="32"/>
      <c r="O186" s="32"/>
      <c r="P186" s="32"/>
      <c r="Q186" s="32"/>
    </row>
    <row r="187" spans="1:17">
      <c r="A187" s="32"/>
      <c r="G187" s="32"/>
      <c r="N187" s="32"/>
      <c r="O187" s="32"/>
      <c r="P187" s="32"/>
      <c r="Q187" s="32"/>
    </row>
    <row r="188" spans="1:17">
      <c r="A188" s="32"/>
      <c r="G188" s="32"/>
      <c r="N188" s="32"/>
      <c r="O188" s="32"/>
      <c r="P188" s="32"/>
      <c r="Q188" s="32"/>
    </row>
    <row r="189" spans="1:17">
      <c r="A189" s="32"/>
      <c r="G189" s="32"/>
      <c r="N189" s="32"/>
      <c r="O189" s="32"/>
      <c r="P189" s="32"/>
      <c r="Q189" s="32"/>
    </row>
    <row r="190" spans="1:17">
      <c r="A190" s="32"/>
      <c r="G190" s="32"/>
      <c r="N190" s="32"/>
      <c r="O190" s="32"/>
      <c r="P190" s="32"/>
      <c r="Q190" s="32"/>
    </row>
    <row r="191" spans="1:17">
      <c r="A191" s="32"/>
      <c r="G191" s="32"/>
      <c r="N191" s="32"/>
      <c r="O191" s="32"/>
      <c r="P191" s="32"/>
      <c r="Q191" s="32"/>
    </row>
    <row r="192" spans="1:17">
      <c r="A192" s="32"/>
      <c r="G192" s="32"/>
      <c r="N192" s="32"/>
      <c r="O192" s="32"/>
      <c r="P192" s="32"/>
      <c r="Q192" s="32"/>
    </row>
    <row r="193" spans="1:17">
      <c r="A193" s="32"/>
      <c r="G193" s="32"/>
      <c r="N193" s="32"/>
      <c r="O193" s="32"/>
      <c r="P193" s="32"/>
      <c r="Q193" s="32"/>
    </row>
    <row r="194" spans="1:17">
      <c r="A194" s="32"/>
      <c r="G194" s="32"/>
      <c r="N194" s="32"/>
      <c r="O194" s="32"/>
      <c r="P194" s="32"/>
      <c r="Q194" s="32"/>
    </row>
    <row r="195" spans="1:17">
      <c r="A195" s="32"/>
      <c r="G195" s="32"/>
      <c r="N195" s="32"/>
      <c r="O195" s="32"/>
      <c r="P195" s="32"/>
      <c r="Q195" s="32"/>
    </row>
    <row r="196" spans="1:17">
      <c r="A196" s="32"/>
      <c r="G196" s="32"/>
      <c r="N196" s="32"/>
      <c r="O196" s="32"/>
      <c r="P196" s="32"/>
      <c r="Q196" s="32"/>
    </row>
    <row r="197" spans="1:17">
      <c r="A197" s="32"/>
      <c r="G197" s="32"/>
      <c r="N197" s="32"/>
      <c r="O197" s="32"/>
      <c r="P197" s="32"/>
      <c r="Q197" s="32"/>
    </row>
    <row r="198" spans="1:17">
      <c r="A198" s="32"/>
      <c r="G198" s="32"/>
      <c r="N198" s="32"/>
      <c r="O198" s="32"/>
      <c r="P198" s="32"/>
      <c r="Q198" s="32"/>
    </row>
    <row r="199" spans="1:17">
      <c r="A199" s="32"/>
      <c r="G199" s="32"/>
      <c r="N199" s="32"/>
      <c r="O199" s="32"/>
      <c r="P199" s="32"/>
      <c r="Q199" s="32"/>
    </row>
    <row r="200" spans="1:17">
      <c r="A200" s="32"/>
      <c r="G200" s="32"/>
      <c r="N200" s="32"/>
      <c r="O200" s="32"/>
      <c r="P200" s="32"/>
      <c r="Q200" s="32"/>
    </row>
    <row r="201" spans="1:17">
      <c r="A201" s="32"/>
      <c r="G201" s="32"/>
      <c r="N201" s="32"/>
      <c r="O201" s="32"/>
      <c r="P201" s="32"/>
      <c r="Q201" s="32"/>
    </row>
    <row r="202" spans="1:17">
      <c r="A202" s="32"/>
      <c r="G202" s="32"/>
      <c r="N202" s="32"/>
      <c r="O202" s="32"/>
      <c r="P202" s="32"/>
      <c r="Q202" s="32"/>
    </row>
    <row r="203" spans="1:17">
      <c r="A203" s="32"/>
      <c r="G203" s="32"/>
      <c r="N203" s="32"/>
      <c r="O203" s="32"/>
      <c r="P203" s="32"/>
      <c r="Q203" s="32"/>
    </row>
    <row r="204" spans="1:17">
      <c r="A204" s="32"/>
      <c r="G204" s="32"/>
      <c r="N204" s="32"/>
      <c r="O204" s="32"/>
      <c r="P204" s="32"/>
      <c r="Q204" s="32"/>
    </row>
    <row r="205" spans="1:17">
      <c r="A205" s="32"/>
      <c r="G205" s="32"/>
      <c r="N205" s="32"/>
      <c r="O205" s="32"/>
      <c r="P205" s="32"/>
      <c r="Q205" s="32"/>
    </row>
    <row r="206" spans="1:17">
      <c r="A206" s="32"/>
      <c r="G206" s="32"/>
      <c r="N206" s="32"/>
      <c r="O206" s="32"/>
      <c r="P206" s="32"/>
      <c r="Q206" s="32"/>
    </row>
    <row r="207" spans="1:17">
      <c r="A207" s="32"/>
      <c r="G207" s="32"/>
      <c r="N207" s="32"/>
      <c r="O207" s="32"/>
      <c r="P207" s="32"/>
      <c r="Q207" s="32"/>
    </row>
    <row r="208" spans="1:17">
      <c r="A208" s="32"/>
      <c r="G208" s="32"/>
      <c r="N208" s="32"/>
      <c r="O208" s="32"/>
      <c r="P208" s="32"/>
      <c r="Q208" s="32"/>
    </row>
    <row r="209" spans="1:17">
      <c r="A209" s="32"/>
      <c r="G209" s="32"/>
      <c r="N209" s="32"/>
      <c r="O209" s="32"/>
      <c r="P209" s="32"/>
      <c r="Q209" s="32"/>
    </row>
    <row r="210" spans="1:17">
      <c r="A210" s="32"/>
      <c r="G210" s="32"/>
      <c r="N210" s="32"/>
      <c r="O210" s="32"/>
      <c r="P210" s="32"/>
      <c r="Q210" s="32"/>
    </row>
    <row r="211" spans="1:17">
      <c r="A211" s="32"/>
      <c r="G211" s="32"/>
      <c r="N211" s="32"/>
      <c r="O211" s="32"/>
      <c r="P211" s="32"/>
      <c r="Q211" s="32"/>
    </row>
    <row r="212" spans="1:17">
      <c r="A212" s="32"/>
      <c r="G212" s="32"/>
      <c r="N212" s="32"/>
      <c r="O212" s="32"/>
      <c r="P212" s="32"/>
      <c r="Q212" s="32"/>
    </row>
    <row r="213" spans="1:17">
      <c r="A213" s="32"/>
      <c r="G213" s="32"/>
      <c r="N213" s="32"/>
      <c r="O213" s="32"/>
      <c r="P213" s="32"/>
      <c r="Q213" s="32"/>
    </row>
    <row r="214" spans="1:17">
      <c r="A214" s="32"/>
      <c r="G214" s="32"/>
      <c r="N214" s="32"/>
      <c r="O214" s="32"/>
      <c r="P214" s="32"/>
      <c r="Q214" s="32"/>
    </row>
    <row r="215" spans="1:17">
      <c r="A215" s="32"/>
      <c r="G215" s="32"/>
      <c r="N215" s="32"/>
      <c r="O215" s="32"/>
      <c r="P215" s="32"/>
      <c r="Q215" s="32"/>
    </row>
    <row r="216" spans="1:17">
      <c r="A216" s="32"/>
      <c r="G216" s="32"/>
      <c r="N216" s="32"/>
      <c r="O216" s="32"/>
      <c r="P216" s="32"/>
      <c r="Q216" s="32"/>
    </row>
    <row r="217" spans="1:17">
      <c r="A217" s="32"/>
      <c r="G217" s="32"/>
      <c r="N217" s="32"/>
      <c r="O217" s="32"/>
      <c r="P217" s="32"/>
      <c r="Q217" s="32"/>
    </row>
    <row r="218" spans="1:17">
      <c r="A218" s="32"/>
      <c r="G218" s="32"/>
      <c r="N218" s="32"/>
      <c r="O218" s="32"/>
      <c r="P218" s="32"/>
      <c r="Q218" s="32"/>
    </row>
    <row r="219" spans="1:17">
      <c r="A219" s="32"/>
      <c r="G219" s="32"/>
      <c r="N219" s="32"/>
      <c r="O219" s="32"/>
      <c r="P219" s="32"/>
      <c r="Q219" s="32"/>
    </row>
    <row r="220" spans="1:17">
      <c r="A220" s="32"/>
      <c r="G220" s="32"/>
      <c r="N220" s="32"/>
      <c r="O220" s="32"/>
      <c r="P220" s="32"/>
      <c r="Q220" s="32"/>
    </row>
    <row r="221" spans="1:17">
      <c r="A221" s="32"/>
      <c r="G221" s="32"/>
      <c r="N221" s="32"/>
      <c r="O221" s="32"/>
      <c r="P221" s="32"/>
      <c r="Q221" s="32"/>
    </row>
    <row r="222" spans="1:17">
      <c r="A222" s="32"/>
      <c r="G222" s="32"/>
      <c r="N222" s="32"/>
      <c r="O222" s="32"/>
      <c r="P222" s="32"/>
      <c r="Q222" s="32"/>
    </row>
    <row r="223" spans="1:17">
      <c r="A223" s="32"/>
      <c r="G223" s="32"/>
      <c r="N223" s="32"/>
      <c r="O223" s="32"/>
      <c r="P223" s="32"/>
      <c r="Q223" s="32"/>
    </row>
    <row r="224" spans="1:17">
      <c r="A224" s="32"/>
      <c r="G224" s="32"/>
      <c r="N224" s="32"/>
      <c r="O224" s="32"/>
      <c r="P224" s="32"/>
      <c r="Q224" s="32"/>
    </row>
    <row r="225" spans="1:17">
      <c r="A225" s="32"/>
      <c r="G225" s="32"/>
      <c r="N225" s="32"/>
      <c r="O225" s="32"/>
      <c r="P225" s="32"/>
      <c r="Q225" s="32"/>
    </row>
    <row r="226" spans="1:17">
      <c r="A226" s="32"/>
      <c r="G226" s="32"/>
      <c r="N226" s="32"/>
      <c r="O226" s="32"/>
      <c r="P226" s="32"/>
      <c r="Q226" s="32"/>
    </row>
    <row r="227" spans="1:17">
      <c r="A227" s="32"/>
      <c r="G227" s="32"/>
      <c r="N227" s="32"/>
      <c r="O227" s="32"/>
      <c r="P227" s="32"/>
      <c r="Q227" s="32"/>
    </row>
    <row r="228" spans="1:17">
      <c r="A228" s="32"/>
      <c r="G228" s="32"/>
      <c r="N228" s="32"/>
      <c r="O228" s="32"/>
      <c r="P228" s="32"/>
      <c r="Q228" s="32"/>
    </row>
    <row r="229" spans="1:17">
      <c r="A229" s="32"/>
      <c r="G229" s="32"/>
      <c r="N229" s="32"/>
      <c r="O229" s="32"/>
      <c r="P229" s="32"/>
      <c r="Q229" s="32"/>
    </row>
    <row r="230" spans="1:17">
      <c r="A230" s="32"/>
      <c r="G230" s="32"/>
      <c r="N230" s="32"/>
      <c r="O230" s="32"/>
      <c r="P230" s="32"/>
      <c r="Q230" s="32"/>
    </row>
    <row r="231" spans="1:17">
      <c r="A231" s="32"/>
      <c r="G231" s="32"/>
      <c r="N231" s="32"/>
      <c r="O231" s="32"/>
      <c r="P231" s="32"/>
      <c r="Q231" s="32"/>
    </row>
    <row r="232" spans="1:17">
      <c r="A232" s="32"/>
      <c r="G232" s="32"/>
      <c r="N232" s="32"/>
      <c r="O232" s="32"/>
      <c r="P232" s="32"/>
      <c r="Q232" s="32"/>
    </row>
    <row r="233" spans="1:17">
      <c r="A233" s="32"/>
      <c r="G233" s="32"/>
      <c r="N233" s="32"/>
      <c r="O233" s="32"/>
      <c r="P233" s="32"/>
      <c r="Q233" s="32"/>
    </row>
    <row r="234" spans="1:17">
      <c r="A234" s="32"/>
      <c r="G234" s="32"/>
      <c r="N234" s="32"/>
      <c r="O234" s="32"/>
      <c r="P234" s="32"/>
      <c r="Q234" s="32"/>
    </row>
    <row r="235" spans="1:17">
      <c r="A235" s="32"/>
      <c r="G235" s="32"/>
      <c r="N235" s="32"/>
      <c r="O235" s="32"/>
      <c r="P235" s="32"/>
      <c r="Q235" s="32"/>
    </row>
    <row r="236" spans="1:17">
      <c r="A236" s="32"/>
      <c r="G236" s="32"/>
      <c r="N236" s="32"/>
      <c r="O236" s="32"/>
      <c r="P236" s="32"/>
      <c r="Q236" s="32"/>
    </row>
    <row r="237" spans="1:17">
      <c r="A237" s="32"/>
      <c r="G237" s="32"/>
      <c r="N237" s="32"/>
      <c r="O237" s="32"/>
      <c r="P237" s="32"/>
      <c r="Q237" s="32"/>
    </row>
    <row r="238" spans="1:17">
      <c r="A238" s="32"/>
      <c r="G238" s="32"/>
      <c r="N238" s="32"/>
      <c r="O238" s="32"/>
      <c r="P238" s="32"/>
      <c r="Q238" s="32"/>
    </row>
    <row r="239" spans="1:17">
      <c r="A239" s="32"/>
      <c r="G239" s="32"/>
      <c r="N239" s="32"/>
      <c r="O239" s="32"/>
      <c r="P239" s="32"/>
      <c r="Q239" s="32"/>
    </row>
    <row r="240" spans="1:17">
      <c r="A240" s="32"/>
      <c r="G240" s="32"/>
      <c r="N240" s="32"/>
      <c r="O240" s="32"/>
      <c r="P240" s="32"/>
      <c r="Q240" s="32"/>
    </row>
    <row r="241" spans="1:17">
      <c r="A241" s="32"/>
      <c r="G241" s="32"/>
      <c r="N241" s="32"/>
      <c r="O241" s="32"/>
      <c r="P241" s="32"/>
      <c r="Q241" s="32"/>
    </row>
    <row r="242" spans="1:17">
      <c r="A242" s="32"/>
      <c r="G242" s="32"/>
      <c r="N242" s="32"/>
      <c r="O242" s="32"/>
      <c r="P242" s="32"/>
      <c r="Q242" s="32"/>
    </row>
    <row r="243" spans="1:17">
      <c r="A243" s="32"/>
      <c r="G243" s="32"/>
      <c r="N243" s="32"/>
      <c r="O243" s="32"/>
      <c r="P243" s="32"/>
      <c r="Q243" s="32"/>
    </row>
    <row r="244" spans="1:17">
      <c r="A244" s="32"/>
      <c r="G244" s="32"/>
      <c r="N244" s="32"/>
      <c r="O244" s="32"/>
      <c r="P244" s="32"/>
      <c r="Q244" s="32"/>
    </row>
    <row r="245" spans="1:17">
      <c r="A245" s="32"/>
      <c r="G245" s="32"/>
      <c r="N245" s="32"/>
      <c r="O245" s="32"/>
      <c r="P245" s="32"/>
      <c r="Q245" s="32"/>
    </row>
    <row r="246" spans="1:17">
      <c r="A246" s="32"/>
      <c r="G246" s="32"/>
      <c r="N246" s="32"/>
      <c r="O246" s="32"/>
      <c r="P246" s="32"/>
      <c r="Q246" s="32"/>
    </row>
    <row r="247" spans="1:17">
      <c r="A247" s="32"/>
      <c r="G247" s="32"/>
      <c r="N247" s="32"/>
      <c r="O247" s="32"/>
      <c r="P247" s="32"/>
      <c r="Q247" s="32"/>
    </row>
    <row r="248" spans="1:17">
      <c r="A248" s="32"/>
      <c r="G248" s="32"/>
      <c r="N248" s="32"/>
      <c r="O248" s="32"/>
      <c r="P248" s="32"/>
      <c r="Q248" s="32"/>
    </row>
    <row r="249" spans="1:17">
      <c r="A249" s="32"/>
      <c r="G249" s="32"/>
      <c r="N249" s="32"/>
      <c r="O249" s="32"/>
      <c r="P249" s="32"/>
      <c r="Q249" s="32"/>
    </row>
    <row r="250" spans="1:17">
      <c r="A250" s="32"/>
      <c r="G250" s="32"/>
      <c r="N250" s="32"/>
      <c r="O250" s="32"/>
      <c r="P250" s="32"/>
      <c r="Q250" s="32"/>
    </row>
    <row r="251" spans="1:17">
      <c r="A251" s="32"/>
      <c r="G251" s="32"/>
      <c r="N251" s="32"/>
      <c r="O251" s="32"/>
      <c r="P251" s="32"/>
      <c r="Q251" s="32"/>
    </row>
    <row r="252" spans="1:17">
      <c r="A252" s="32"/>
      <c r="G252" s="32"/>
      <c r="N252" s="32"/>
      <c r="O252" s="32"/>
      <c r="P252" s="32"/>
      <c r="Q252" s="32"/>
    </row>
    <row r="253" spans="1:17">
      <c r="A253" s="32"/>
      <c r="G253" s="32"/>
      <c r="N253" s="32"/>
      <c r="O253" s="32"/>
      <c r="P253" s="32"/>
      <c r="Q253" s="32"/>
    </row>
    <row r="254" spans="1:17">
      <c r="A254" s="32"/>
      <c r="G254" s="32"/>
      <c r="N254" s="32"/>
      <c r="O254" s="32"/>
      <c r="P254" s="32"/>
      <c r="Q254" s="32"/>
    </row>
    <row r="255" spans="1:17">
      <c r="A255" s="32"/>
      <c r="G255" s="32"/>
      <c r="N255" s="32"/>
      <c r="O255" s="32"/>
      <c r="P255" s="32"/>
      <c r="Q255" s="32"/>
    </row>
    <row r="256" spans="1:17">
      <c r="A256" s="32"/>
      <c r="G256" s="32"/>
      <c r="N256" s="32"/>
      <c r="O256" s="32"/>
      <c r="P256" s="32"/>
      <c r="Q256" s="32"/>
    </row>
    <row r="257" spans="1:17">
      <c r="A257" s="32"/>
      <c r="G257" s="32"/>
      <c r="N257" s="32"/>
      <c r="O257" s="32"/>
      <c r="P257" s="32"/>
      <c r="Q257" s="32"/>
    </row>
    <row r="258" spans="1:17">
      <c r="A258" s="32"/>
      <c r="G258" s="32"/>
      <c r="N258" s="32"/>
      <c r="O258" s="32"/>
      <c r="P258" s="32"/>
      <c r="Q258" s="32"/>
    </row>
    <row r="259" spans="1:17">
      <c r="A259" s="32"/>
      <c r="G259" s="32"/>
      <c r="N259" s="32"/>
      <c r="O259" s="32"/>
      <c r="P259" s="32"/>
      <c r="Q259" s="32"/>
    </row>
    <row r="260" spans="1:17">
      <c r="A260" s="32"/>
      <c r="G260" s="32"/>
      <c r="N260" s="32"/>
      <c r="O260" s="32"/>
      <c r="P260" s="32"/>
      <c r="Q260" s="32"/>
    </row>
    <row r="261" spans="1:17">
      <c r="A261" s="32"/>
      <c r="G261" s="32"/>
      <c r="N261" s="32"/>
      <c r="O261" s="32"/>
      <c r="P261" s="32"/>
      <c r="Q261" s="32"/>
    </row>
    <row r="262" spans="1:17">
      <c r="A262" s="32"/>
      <c r="G262" s="32"/>
      <c r="N262" s="32"/>
      <c r="O262" s="32"/>
      <c r="P262" s="32"/>
      <c r="Q262" s="32"/>
    </row>
    <row r="263" spans="1:17">
      <c r="A263" s="32"/>
      <c r="G263" s="32"/>
      <c r="N263" s="32"/>
      <c r="O263" s="32"/>
      <c r="P263" s="32"/>
      <c r="Q263" s="32"/>
    </row>
    <row r="264" spans="1:17">
      <c r="A264" s="32"/>
      <c r="G264" s="32"/>
      <c r="N264" s="32"/>
      <c r="O264" s="32"/>
      <c r="P264" s="32"/>
      <c r="Q264" s="32"/>
    </row>
    <row r="265" spans="1:17">
      <c r="A265" s="32"/>
      <c r="G265" s="32"/>
      <c r="N265" s="32"/>
      <c r="O265" s="32"/>
      <c r="P265" s="32"/>
      <c r="Q265" s="32"/>
    </row>
    <row r="266" spans="1:17">
      <c r="A266" s="32"/>
      <c r="G266" s="32"/>
      <c r="N266" s="32"/>
      <c r="O266" s="32"/>
      <c r="P266" s="32"/>
      <c r="Q266" s="32"/>
    </row>
    <row r="267" spans="1:17">
      <c r="A267" s="32"/>
      <c r="G267" s="32"/>
      <c r="N267" s="32"/>
      <c r="O267" s="32"/>
      <c r="P267" s="32"/>
      <c r="Q267" s="32"/>
    </row>
    <row r="268" spans="1:17">
      <c r="A268" s="32"/>
      <c r="G268" s="32"/>
      <c r="N268" s="32"/>
      <c r="O268" s="32"/>
      <c r="P268" s="32"/>
      <c r="Q268" s="32"/>
    </row>
    <row r="269" spans="1:17">
      <c r="A269" s="32"/>
      <c r="G269" s="32"/>
      <c r="N269" s="32"/>
      <c r="O269" s="32"/>
      <c r="P269" s="32"/>
      <c r="Q269" s="32"/>
    </row>
    <row r="270" spans="1:17">
      <c r="A270" s="32"/>
      <c r="G270" s="32"/>
      <c r="N270" s="32"/>
      <c r="O270" s="32"/>
      <c r="P270" s="32"/>
      <c r="Q270" s="32"/>
    </row>
    <row r="271" spans="1:17">
      <c r="A271" s="32"/>
      <c r="G271" s="32"/>
      <c r="N271" s="32"/>
      <c r="O271" s="32"/>
      <c r="P271" s="32"/>
      <c r="Q271" s="32"/>
    </row>
    <row r="272" spans="1:17">
      <c r="A272" s="32"/>
      <c r="G272" s="32"/>
      <c r="N272" s="32"/>
      <c r="O272" s="32"/>
      <c r="P272" s="32"/>
      <c r="Q272" s="32"/>
    </row>
    <row r="273" spans="1:17">
      <c r="A273" s="32"/>
      <c r="G273" s="32"/>
      <c r="N273" s="32"/>
      <c r="O273" s="32"/>
      <c r="P273" s="32"/>
      <c r="Q273" s="32"/>
    </row>
    <row r="274" spans="1:17">
      <c r="A274" s="32"/>
      <c r="G274" s="32"/>
      <c r="N274" s="32"/>
      <c r="O274" s="32"/>
      <c r="P274" s="32"/>
      <c r="Q274" s="32"/>
    </row>
    <row r="275" spans="1:17">
      <c r="A275" s="32"/>
      <c r="G275" s="32"/>
      <c r="N275" s="32"/>
      <c r="O275" s="32"/>
      <c r="P275" s="32"/>
      <c r="Q275" s="32"/>
    </row>
    <row r="276" spans="1:17">
      <c r="A276" s="32"/>
      <c r="G276" s="32"/>
      <c r="N276" s="32"/>
      <c r="O276" s="32"/>
      <c r="P276" s="32"/>
      <c r="Q276" s="32"/>
    </row>
    <row r="277" spans="1:17">
      <c r="A277" s="32"/>
      <c r="G277" s="32"/>
      <c r="N277" s="32"/>
      <c r="O277" s="32"/>
      <c r="P277" s="32"/>
      <c r="Q277" s="32"/>
    </row>
    <row r="278" spans="1:17">
      <c r="A278" s="32"/>
      <c r="G278" s="32"/>
      <c r="N278" s="32"/>
      <c r="O278" s="32"/>
      <c r="P278" s="32"/>
      <c r="Q278" s="32"/>
    </row>
    <row r="279" spans="1:17">
      <c r="A279" s="32"/>
      <c r="G279" s="32"/>
      <c r="N279" s="32"/>
      <c r="O279" s="32"/>
      <c r="P279" s="32"/>
      <c r="Q279" s="32"/>
    </row>
    <row r="280" spans="1:17">
      <c r="A280" s="32"/>
      <c r="G280" s="32"/>
      <c r="N280" s="32"/>
      <c r="O280" s="32"/>
      <c r="P280" s="32"/>
      <c r="Q280" s="32"/>
    </row>
    <row r="281" spans="1:17">
      <c r="A281" s="32"/>
      <c r="G281" s="32"/>
      <c r="N281" s="32"/>
      <c r="O281" s="32"/>
      <c r="P281" s="32"/>
      <c r="Q281" s="32"/>
    </row>
    <row r="282" spans="1:17">
      <c r="A282" s="32"/>
      <c r="G282" s="32"/>
      <c r="N282" s="32"/>
      <c r="O282" s="32"/>
      <c r="P282" s="32"/>
      <c r="Q282" s="32"/>
    </row>
    <row r="283" spans="1:17">
      <c r="A283" s="32"/>
      <c r="G283" s="32"/>
      <c r="N283" s="32"/>
      <c r="O283" s="32"/>
      <c r="P283" s="32"/>
      <c r="Q283" s="32"/>
    </row>
    <row r="284" spans="1:17">
      <c r="A284" s="32"/>
      <c r="G284" s="32"/>
      <c r="N284" s="32"/>
      <c r="O284" s="32"/>
      <c r="P284" s="32"/>
      <c r="Q284" s="32"/>
    </row>
    <row r="285" spans="1:17">
      <c r="A285" s="32"/>
      <c r="G285" s="32"/>
      <c r="N285" s="32"/>
      <c r="O285" s="32"/>
      <c r="P285" s="32"/>
      <c r="Q285" s="32"/>
    </row>
    <row r="286" spans="1:17">
      <c r="A286" s="32"/>
      <c r="G286" s="32"/>
      <c r="N286" s="32"/>
      <c r="O286" s="32"/>
      <c r="P286" s="32"/>
      <c r="Q286" s="32"/>
    </row>
    <row r="287" spans="1:17">
      <c r="A287" s="32"/>
      <c r="G287" s="32"/>
      <c r="N287" s="32"/>
      <c r="O287" s="32"/>
      <c r="P287" s="32"/>
      <c r="Q287" s="32"/>
    </row>
    <row r="288" spans="1:17">
      <c r="A288" s="32"/>
      <c r="G288" s="32"/>
      <c r="N288" s="32"/>
      <c r="O288" s="32"/>
      <c r="P288" s="32"/>
      <c r="Q288" s="32"/>
    </row>
    <row r="289" spans="1:17">
      <c r="A289" s="32"/>
      <c r="G289" s="32"/>
      <c r="N289" s="32"/>
      <c r="O289" s="32"/>
      <c r="P289" s="32"/>
      <c r="Q289" s="32"/>
    </row>
    <row r="290" spans="1:17">
      <c r="A290" s="32"/>
      <c r="G290" s="32"/>
      <c r="N290" s="32"/>
      <c r="O290" s="32"/>
      <c r="P290" s="32"/>
      <c r="Q290" s="32"/>
    </row>
    <row r="291" spans="1:17">
      <c r="A291" s="32"/>
      <c r="G291" s="32"/>
      <c r="N291" s="32"/>
      <c r="O291" s="32"/>
      <c r="P291" s="32"/>
      <c r="Q291" s="32"/>
    </row>
    <row r="292" spans="1:17">
      <c r="A292" s="32"/>
      <c r="G292" s="32"/>
      <c r="N292" s="32"/>
      <c r="O292" s="32"/>
      <c r="P292" s="32"/>
      <c r="Q292" s="32"/>
    </row>
    <row r="293" spans="1:17">
      <c r="A293" s="32"/>
      <c r="G293" s="32"/>
      <c r="N293" s="32"/>
      <c r="O293" s="32"/>
      <c r="P293" s="32"/>
      <c r="Q293" s="32"/>
    </row>
    <row r="294" spans="1:17">
      <c r="A294" s="32"/>
      <c r="G294" s="32"/>
      <c r="N294" s="32"/>
      <c r="O294" s="32"/>
      <c r="P294" s="32"/>
      <c r="Q294" s="32"/>
    </row>
    <row r="295" spans="1:17">
      <c r="A295" s="32"/>
      <c r="G295" s="32"/>
      <c r="N295" s="32"/>
      <c r="O295" s="32"/>
      <c r="P295" s="32"/>
      <c r="Q295" s="32"/>
    </row>
    <row r="296" spans="1:17">
      <c r="A296" s="32"/>
      <c r="G296" s="32"/>
      <c r="N296" s="32"/>
      <c r="O296" s="32"/>
      <c r="P296" s="32"/>
      <c r="Q296" s="32"/>
    </row>
    <row r="297" spans="1:17">
      <c r="A297" s="32"/>
      <c r="G297" s="32"/>
      <c r="N297" s="32"/>
      <c r="O297" s="32"/>
      <c r="P297" s="32"/>
      <c r="Q297" s="32"/>
    </row>
    <row r="298" spans="1:17">
      <c r="A298" s="32"/>
      <c r="G298" s="32"/>
      <c r="N298" s="32"/>
      <c r="O298" s="32"/>
      <c r="P298" s="32"/>
      <c r="Q298" s="32"/>
    </row>
    <row r="299" spans="1:17">
      <c r="A299" s="32"/>
      <c r="G299" s="32"/>
      <c r="N299" s="32"/>
      <c r="O299" s="32"/>
      <c r="P299" s="32"/>
      <c r="Q299" s="32"/>
    </row>
    <row r="300" spans="1:17">
      <c r="A300" s="32"/>
      <c r="G300" s="32"/>
      <c r="N300" s="32"/>
      <c r="O300" s="32"/>
      <c r="P300" s="32"/>
      <c r="Q300" s="32"/>
    </row>
    <row r="301" spans="1:17">
      <c r="A301" s="32"/>
      <c r="G301" s="32"/>
      <c r="N301" s="32"/>
      <c r="O301" s="32"/>
      <c r="P301" s="32"/>
      <c r="Q301" s="32"/>
    </row>
    <row r="302" spans="1:17">
      <c r="A302" s="32"/>
      <c r="G302" s="32"/>
      <c r="N302" s="32"/>
      <c r="O302" s="32"/>
      <c r="P302" s="32"/>
      <c r="Q302" s="32"/>
    </row>
    <row r="303" spans="1:17">
      <c r="A303" s="32"/>
      <c r="G303" s="32"/>
      <c r="N303" s="32"/>
      <c r="O303" s="32"/>
      <c r="P303" s="32"/>
      <c r="Q303" s="32"/>
    </row>
    <row r="304" spans="1:17">
      <c r="A304" s="32"/>
      <c r="G304" s="32"/>
      <c r="N304" s="32"/>
      <c r="O304" s="32"/>
      <c r="P304" s="32"/>
      <c r="Q304" s="32"/>
    </row>
    <row r="305" spans="1:17">
      <c r="A305" s="32"/>
      <c r="G305" s="32"/>
      <c r="N305" s="32"/>
      <c r="O305" s="32"/>
      <c r="P305" s="32"/>
      <c r="Q305" s="32"/>
    </row>
    <row r="306" spans="1:17">
      <c r="A306" s="32"/>
      <c r="G306" s="32"/>
      <c r="N306" s="32"/>
      <c r="O306" s="32"/>
      <c r="P306" s="32"/>
      <c r="Q306" s="32"/>
    </row>
    <row r="307" spans="1:17">
      <c r="A307" s="32"/>
      <c r="G307" s="32"/>
      <c r="N307" s="32"/>
      <c r="O307" s="32"/>
      <c r="P307" s="32"/>
      <c r="Q307" s="32"/>
    </row>
    <row r="308" spans="1:17">
      <c r="A308" s="32"/>
      <c r="G308" s="32"/>
      <c r="N308" s="32"/>
      <c r="O308" s="32"/>
      <c r="P308" s="32"/>
      <c r="Q308" s="32"/>
    </row>
    <row r="309" spans="1:17">
      <c r="A309" s="32"/>
      <c r="G309" s="32"/>
      <c r="N309" s="32"/>
      <c r="O309" s="32"/>
      <c r="P309" s="32"/>
      <c r="Q309" s="32"/>
    </row>
    <row r="310" spans="1:17">
      <c r="A310" s="32"/>
      <c r="G310" s="32"/>
      <c r="N310" s="32"/>
      <c r="O310" s="32"/>
      <c r="P310" s="32"/>
      <c r="Q310" s="32"/>
    </row>
    <row r="311" spans="1:17">
      <c r="A311" s="32"/>
      <c r="G311" s="32"/>
      <c r="N311" s="32"/>
      <c r="O311" s="32"/>
      <c r="P311" s="32"/>
      <c r="Q311" s="32"/>
    </row>
    <row r="312" spans="1:17">
      <c r="A312" s="32"/>
      <c r="G312" s="32"/>
      <c r="N312" s="32"/>
      <c r="O312" s="32"/>
      <c r="P312" s="32"/>
      <c r="Q312" s="32"/>
    </row>
    <row r="313" spans="1:17">
      <c r="A313" s="32"/>
      <c r="G313" s="32"/>
      <c r="N313" s="32"/>
      <c r="O313" s="32"/>
      <c r="P313" s="32"/>
      <c r="Q313" s="32"/>
    </row>
    <row r="314" spans="1:17">
      <c r="A314" s="32"/>
      <c r="G314" s="32"/>
      <c r="N314" s="32"/>
      <c r="O314" s="32"/>
      <c r="P314" s="32"/>
      <c r="Q314" s="32"/>
    </row>
    <row r="315" spans="1:17">
      <c r="A315" s="32"/>
      <c r="G315" s="32"/>
      <c r="N315" s="32"/>
      <c r="O315" s="32"/>
      <c r="P315" s="32"/>
      <c r="Q315" s="32"/>
    </row>
    <row r="316" spans="1:17">
      <c r="A316" s="32"/>
      <c r="G316" s="32"/>
      <c r="N316" s="32"/>
      <c r="O316" s="32"/>
      <c r="P316" s="32"/>
      <c r="Q316" s="32"/>
    </row>
    <row r="317" spans="1:17">
      <c r="A317" s="32"/>
      <c r="G317" s="32"/>
      <c r="N317" s="32"/>
      <c r="O317" s="32"/>
      <c r="P317" s="32"/>
      <c r="Q317" s="32"/>
    </row>
    <row r="318" spans="1:17">
      <c r="A318" s="32"/>
      <c r="G318" s="32"/>
      <c r="N318" s="32"/>
      <c r="O318" s="32"/>
      <c r="P318" s="32"/>
      <c r="Q318" s="32"/>
    </row>
    <row r="319" spans="1:17">
      <c r="A319" s="32"/>
      <c r="G319" s="32"/>
      <c r="N319" s="32"/>
      <c r="O319" s="32"/>
      <c r="P319" s="32"/>
      <c r="Q319" s="32"/>
    </row>
    <row r="320" spans="1:17">
      <c r="A320" s="32"/>
      <c r="G320" s="32"/>
      <c r="N320" s="32"/>
      <c r="O320" s="32"/>
      <c r="P320" s="32"/>
      <c r="Q320" s="32"/>
    </row>
    <row r="321" spans="1:17">
      <c r="A321" s="32"/>
      <c r="G321" s="32"/>
      <c r="N321" s="32"/>
      <c r="O321" s="32"/>
      <c r="P321" s="32"/>
      <c r="Q321" s="32"/>
    </row>
    <row r="322" spans="1:17">
      <c r="A322" s="32"/>
      <c r="G322" s="32"/>
      <c r="N322" s="32"/>
      <c r="O322" s="32"/>
      <c r="P322" s="32"/>
      <c r="Q322" s="32"/>
    </row>
    <row r="323" spans="1:17">
      <c r="A323" s="32"/>
      <c r="G323" s="32"/>
      <c r="N323" s="32"/>
      <c r="O323" s="32"/>
      <c r="P323" s="32"/>
      <c r="Q323" s="32"/>
    </row>
    <row r="324" spans="1:17">
      <c r="A324" s="32"/>
      <c r="G324" s="32"/>
      <c r="N324" s="32"/>
      <c r="O324" s="32"/>
      <c r="P324" s="32"/>
      <c r="Q324" s="32"/>
    </row>
    <row r="325" spans="1:17">
      <c r="A325" s="32"/>
      <c r="G325" s="32"/>
      <c r="N325" s="32"/>
      <c r="O325" s="32"/>
      <c r="P325" s="32"/>
      <c r="Q325" s="32"/>
    </row>
    <row r="326" spans="1:17">
      <c r="A326" s="32"/>
      <c r="G326" s="32"/>
      <c r="N326" s="32"/>
      <c r="O326" s="32"/>
      <c r="P326" s="32"/>
      <c r="Q326" s="32"/>
    </row>
    <row r="327" spans="1:17">
      <c r="A327" s="32"/>
      <c r="G327" s="32"/>
      <c r="N327" s="32"/>
      <c r="O327" s="32"/>
      <c r="P327" s="32"/>
      <c r="Q327" s="32"/>
    </row>
    <row r="328" spans="1:17">
      <c r="A328" s="32"/>
      <c r="G328" s="32"/>
      <c r="N328" s="32"/>
      <c r="O328" s="32"/>
      <c r="P328" s="32"/>
      <c r="Q328" s="32"/>
    </row>
    <row r="329" spans="1:17">
      <c r="A329" s="32"/>
      <c r="G329" s="32"/>
      <c r="N329" s="32"/>
      <c r="O329" s="32"/>
      <c r="P329" s="32"/>
      <c r="Q329" s="32"/>
    </row>
    <row r="330" spans="1:17">
      <c r="A330" s="32"/>
      <c r="G330" s="32"/>
      <c r="N330" s="32"/>
      <c r="O330" s="32"/>
      <c r="P330" s="32"/>
      <c r="Q330" s="32"/>
    </row>
    <row r="331" spans="1:17">
      <c r="A331" s="32"/>
      <c r="G331" s="32"/>
      <c r="N331" s="32"/>
      <c r="O331" s="32"/>
      <c r="P331" s="32"/>
      <c r="Q331" s="32"/>
    </row>
    <row r="332" spans="1:17">
      <c r="A332" s="32"/>
      <c r="G332" s="32"/>
      <c r="N332" s="32"/>
      <c r="O332" s="32"/>
      <c r="P332" s="32"/>
      <c r="Q332" s="32"/>
    </row>
    <row r="333" spans="1:17">
      <c r="A333" s="32"/>
      <c r="G333" s="32"/>
      <c r="N333" s="32"/>
      <c r="O333" s="32"/>
      <c r="P333" s="32"/>
      <c r="Q333" s="32"/>
    </row>
    <row r="334" spans="1:17">
      <c r="A334" s="32"/>
      <c r="G334" s="32"/>
      <c r="N334" s="32"/>
      <c r="O334" s="32"/>
      <c r="P334" s="32"/>
      <c r="Q334" s="32"/>
    </row>
    <row r="335" spans="1:17">
      <c r="A335" s="32"/>
      <c r="G335" s="32"/>
      <c r="N335" s="32"/>
      <c r="O335" s="32"/>
      <c r="P335" s="32"/>
      <c r="Q335" s="32"/>
    </row>
    <row r="336" spans="1:17">
      <c r="A336" s="32"/>
      <c r="G336" s="32"/>
      <c r="N336" s="32"/>
      <c r="O336" s="32"/>
      <c r="P336" s="32"/>
      <c r="Q336" s="32"/>
    </row>
    <row r="337" spans="1:17">
      <c r="A337" s="32"/>
      <c r="G337" s="32"/>
      <c r="N337" s="32"/>
      <c r="O337" s="32"/>
      <c r="P337" s="32"/>
      <c r="Q337" s="32"/>
    </row>
    <row r="338" spans="1:17">
      <c r="A338" s="32"/>
      <c r="G338" s="32"/>
      <c r="N338" s="32"/>
      <c r="O338" s="32"/>
      <c r="P338" s="32"/>
      <c r="Q338" s="32"/>
    </row>
    <row r="339" spans="1:17">
      <c r="A339" s="32"/>
      <c r="G339" s="32"/>
      <c r="N339" s="32"/>
      <c r="O339" s="32"/>
      <c r="P339" s="32"/>
      <c r="Q339" s="32"/>
    </row>
    <row r="340" spans="1:17">
      <c r="A340" s="32"/>
      <c r="G340" s="32"/>
      <c r="N340" s="32"/>
      <c r="O340" s="32"/>
      <c r="P340" s="32"/>
      <c r="Q340" s="32"/>
    </row>
    <row r="341" spans="1:17">
      <c r="A341" s="32"/>
      <c r="G341" s="32"/>
      <c r="N341" s="32"/>
      <c r="O341" s="32"/>
      <c r="P341" s="32"/>
      <c r="Q341" s="32"/>
    </row>
    <row r="342" spans="1:17">
      <c r="A342" s="32"/>
      <c r="G342" s="32"/>
      <c r="N342" s="32"/>
      <c r="O342" s="32"/>
      <c r="P342" s="32"/>
      <c r="Q342" s="32"/>
    </row>
    <row r="343" spans="1:17">
      <c r="A343" s="32"/>
      <c r="G343" s="32"/>
      <c r="N343" s="32"/>
      <c r="O343" s="32"/>
      <c r="P343" s="32"/>
      <c r="Q343" s="32"/>
    </row>
    <row r="344" spans="1:17">
      <c r="A344" s="32"/>
      <c r="G344" s="32"/>
      <c r="N344" s="32"/>
      <c r="O344" s="32"/>
      <c r="P344" s="32"/>
      <c r="Q344" s="32"/>
    </row>
    <row r="345" spans="1:17">
      <c r="A345" s="32"/>
      <c r="G345" s="32"/>
      <c r="N345" s="32"/>
      <c r="O345" s="32"/>
      <c r="P345" s="32"/>
      <c r="Q345" s="32"/>
    </row>
    <row r="346" spans="1:17">
      <c r="A346" s="32"/>
      <c r="G346" s="32"/>
      <c r="N346" s="32"/>
      <c r="O346" s="32"/>
      <c r="P346" s="32"/>
      <c r="Q346" s="32"/>
    </row>
    <row r="347" spans="1:17">
      <c r="A347" s="32"/>
      <c r="G347" s="32"/>
      <c r="N347" s="32"/>
      <c r="O347" s="32"/>
      <c r="P347" s="32"/>
      <c r="Q347" s="32"/>
    </row>
    <row r="348" spans="1:17">
      <c r="A348" s="32"/>
      <c r="G348" s="32"/>
      <c r="N348" s="32"/>
      <c r="O348" s="32"/>
      <c r="P348" s="32"/>
      <c r="Q348" s="32"/>
    </row>
    <row r="349" spans="1:17">
      <c r="A349" s="32"/>
      <c r="G349" s="32"/>
      <c r="N349" s="32"/>
      <c r="O349" s="32"/>
      <c r="P349" s="32"/>
      <c r="Q349" s="32"/>
    </row>
    <row r="350" spans="1:17">
      <c r="A350" s="32"/>
      <c r="G350" s="32"/>
      <c r="N350" s="32"/>
      <c r="O350" s="32"/>
      <c r="P350" s="32"/>
      <c r="Q350" s="32"/>
    </row>
    <row r="351" spans="1:17">
      <c r="A351" s="32"/>
      <c r="G351" s="32"/>
      <c r="N351" s="32"/>
      <c r="O351" s="32"/>
      <c r="P351" s="32"/>
      <c r="Q351" s="32"/>
    </row>
    <row r="352" spans="1:17">
      <c r="A352" s="32"/>
      <c r="G352" s="32"/>
      <c r="N352" s="32"/>
      <c r="O352" s="32"/>
      <c r="P352" s="32"/>
      <c r="Q352" s="32"/>
    </row>
    <row r="353" spans="1:17">
      <c r="A353" s="32"/>
      <c r="G353" s="32"/>
      <c r="N353" s="32"/>
      <c r="O353" s="32"/>
      <c r="P353" s="32"/>
      <c r="Q353" s="32"/>
    </row>
    <row r="354" spans="1:17">
      <c r="A354" s="32"/>
      <c r="G354" s="32"/>
      <c r="N354" s="32"/>
      <c r="O354" s="32"/>
      <c r="P354" s="32"/>
      <c r="Q354" s="32"/>
    </row>
    <row r="355" spans="1:17">
      <c r="A355" s="32"/>
      <c r="G355" s="32"/>
      <c r="N355" s="32"/>
      <c r="O355" s="32"/>
      <c r="P355" s="32"/>
      <c r="Q355" s="32"/>
    </row>
    <row r="356" spans="1:17">
      <c r="A356" s="32"/>
      <c r="G356" s="32"/>
      <c r="N356" s="32"/>
      <c r="O356" s="32"/>
      <c r="P356" s="32"/>
      <c r="Q356" s="32"/>
    </row>
    <row r="357" spans="1:17">
      <c r="A357" s="32"/>
      <c r="G357" s="32"/>
      <c r="N357" s="32"/>
      <c r="O357" s="32"/>
      <c r="P357" s="32"/>
      <c r="Q357" s="32"/>
    </row>
    <row r="358" spans="1:17">
      <c r="A358" s="32"/>
      <c r="G358" s="32"/>
      <c r="N358" s="32"/>
      <c r="O358" s="32"/>
      <c r="P358" s="32"/>
      <c r="Q358" s="32"/>
    </row>
    <row r="359" spans="1:17">
      <c r="A359" s="32"/>
      <c r="G359" s="32"/>
      <c r="N359" s="32"/>
      <c r="O359" s="32"/>
      <c r="P359" s="32"/>
      <c r="Q359" s="32"/>
    </row>
    <row r="360" spans="1:17">
      <c r="A360" s="32"/>
      <c r="G360" s="32"/>
      <c r="N360" s="32"/>
      <c r="O360" s="32"/>
      <c r="P360" s="32"/>
      <c r="Q360" s="32"/>
    </row>
    <row r="361" spans="1:17">
      <c r="A361" s="32"/>
      <c r="G361" s="32"/>
      <c r="N361" s="32"/>
      <c r="O361" s="32"/>
      <c r="P361" s="32"/>
      <c r="Q361" s="32"/>
    </row>
    <row r="362" spans="1:17">
      <c r="A362" s="32"/>
      <c r="G362" s="32"/>
      <c r="N362" s="32"/>
      <c r="O362" s="32"/>
      <c r="P362" s="32"/>
      <c r="Q362" s="32"/>
    </row>
    <row r="363" spans="1:17">
      <c r="A363" s="32"/>
      <c r="G363" s="32"/>
      <c r="N363" s="32"/>
      <c r="O363" s="32"/>
      <c r="P363" s="32"/>
      <c r="Q363" s="32"/>
    </row>
    <row r="364" spans="1:17">
      <c r="A364" s="32"/>
      <c r="G364" s="32"/>
      <c r="N364" s="32"/>
      <c r="O364" s="32"/>
      <c r="P364" s="32"/>
      <c r="Q364" s="32"/>
    </row>
    <row r="365" spans="1:17">
      <c r="A365" s="32"/>
      <c r="G365" s="32"/>
      <c r="N365" s="32"/>
      <c r="O365" s="32"/>
      <c r="P365" s="32"/>
      <c r="Q365" s="32"/>
    </row>
    <row r="366" spans="1:17">
      <c r="A366" s="32"/>
      <c r="G366" s="32"/>
      <c r="N366" s="32"/>
      <c r="O366" s="32"/>
      <c r="P366" s="32"/>
      <c r="Q366" s="32"/>
    </row>
    <row r="367" spans="1:17">
      <c r="A367" s="32"/>
      <c r="G367" s="32"/>
      <c r="N367" s="32"/>
      <c r="O367" s="32"/>
      <c r="P367" s="32"/>
      <c r="Q367" s="32"/>
    </row>
    <row r="368" spans="1:17">
      <c r="A368" s="32"/>
      <c r="G368" s="32"/>
      <c r="N368" s="32"/>
      <c r="O368" s="32"/>
      <c r="P368" s="32"/>
      <c r="Q368" s="32"/>
    </row>
    <row r="369" spans="1:17">
      <c r="A369" s="32"/>
      <c r="G369" s="32"/>
      <c r="N369" s="32"/>
      <c r="O369" s="32"/>
      <c r="P369" s="32"/>
      <c r="Q369" s="32"/>
    </row>
    <row r="370" spans="1:17">
      <c r="A370" s="32"/>
      <c r="G370" s="32"/>
      <c r="N370" s="32"/>
      <c r="O370" s="32"/>
      <c r="P370" s="32"/>
      <c r="Q370" s="32"/>
    </row>
    <row r="371" spans="1:17">
      <c r="A371" s="32"/>
      <c r="G371" s="32"/>
      <c r="N371" s="32"/>
      <c r="O371" s="32"/>
      <c r="P371" s="32"/>
      <c r="Q371" s="32"/>
    </row>
    <row r="372" spans="1:17">
      <c r="A372" s="32"/>
      <c r="G372" s="32"/>
      <c r="N372" s="32"/>
      <c r="O372" s="32"/>
      <c r="P372" s="32"/>
      <c r="Q372" s="32"/>
    </row>
    <row r="373" spans="1:17">
      <c r="A373" s="32"/>
      <c r="G373" s="32"/>
      <c r="N373" s="32"/>
      <c r="O373" s="32"/>
      <c r="P373" s="32"/>
      <c r="Q373" s="32"/>
    </row>
    <row r="374" spans="1:17">
      <c r="A374" s="32"/>
      <c r="G374" s="32"/>
      <c r="N374" s="32"/>
      <c r="O374" s="32"/>
      <c r="P374" s="32"/>
      <c r="Q374" s="32"/>
    </row>
    <row r="375" spans="1:17">
      <c r="A375" s="32"/>
      <c r="G375" s="32"/>
      <c r="N375" s="32"/>
      <c r="O375" s="32"/>
      <c r="P375" s="32"/>
      <c r="Q375" s="32"/>
    </row>
    <row r="376" spans="1:17">
      <c r="A376" s="32"/>
      <c r="G376" s="32"/>
      <c r="N376" s="32"/>
      <c r="O376" s="32"/>
      <c r="P376" s="32"/>
      <c r="Q376" s="32"/>
    </row>
    <row r="377" spans="1:17">
      <c r="A377" s="32"/>
      <c r="G377" s="32"/>
      <c r="N377" s="32"/>
      <c r="O377" s="32"/>
      <c r="P377" s="32"/>
      <c r="Q377" s="32"/>
    </row>
    <row r="378" spans="1:17">
      <c r="A378" s="32"/>
      <c r="G378" s="32"/>
      <c r="N378" s="32"/>
      <c r="O378" s="32"/>
      <c r="P378" s="32"/>
      <c r="Q378" s="32"/>
    </row>
    <row r="379" spans="1:17">
      <c r="A379" s="32"/>
      <c r="G379" s="32"/>
      <c r="N379" s="32"/>
      <c r="O379" s="32"/>
      <c r="P379" s="32"/>
      <c r="Q379" s="32"/>
    </row>
    <row r="380" spans="1:17">
      <c r="A380" s="32"/>
      <c r="G380" s="32"/>
      <c r="N380" s="32"/>
      <c r="O380" s="32"/>
      <c r="P380" s="32"/>
      <c r="Q380" s="32"/>
    </row>
    <row r="381" spans="1:17">
      <c r="A381" s="32"/>
      <c r="G381" s="32"/>
      <c r="N381" s="32"/>
      <c r="O381" s="32"/>
      <c r="P381" s="32"/>
      <c r="Q381" s="32"/>
    </row>
    <row r="382" spans="1:17">
      <c r="A382" s="32"/>
      <c r="G382" s="32"/>
      <c r="N382" s="32"/>
      <c r="O382" s="32"/>
      <c r="P382" s="32"/>
      <c r="Q382" s="32"/>
    </row>
    <row r="383" spans="1:17">
      <c r="A383" s="32"/>
      <c r="G383" s="32"/>
      <c r="N383" s="32"/>
      <c r="O383" s="32"/>
      <c r="P383" s="32"/>
      <c r="Q383" s="32"/>
    </row>
    <row r="384" spans="1:17">
      <c r="A384" s="32"/>
      <c r="G384" s="32"/>
      <c r="N384" s="32"/>
      <c r="O384" s="32"/>
      <c r="P384" s="32"/>
      <c r="Q384" s="32"/>
    </row>
    <row r="385" spans="1:17">
      <c r="A385" s="32"/>
      <c r="G385" s="32"/>
      <c r="N385" s="32"/>
      <c r="O385" s="32"/>
      <c r="P385" s="32"/>
      <c r="Q385" s="32"/>
    </row>
    <row r="386" spans="1:17">
      <c r="A386" s="32"/>
      <c r="G386" s="32"/>
      <c r="N386" s="32"/>
      <c r="O386" s="32"/>
      <c r="P386" s="32"/>
      <c r="Q386" s="32"/>
    </row>
    <row r="387" spans="1:17">
      <c r="A387" s="32"/>
      <c r="G387" s="32"/>
      <c r="N387" s="32"/>
      <c r="O387" s="32"/>
      <c r="P387" s="32"/>
      <c r="Q387" s="32"/>
    </row>
    <row r="388" spans="1:17">
      <c r="A388" s="32"/>
      <c r="G388" s="32"/>
      <c r="N388" s="32"/>
      <c r="O388" s="32"/>
      <c r="P388" s="32"/>
      <c r="Q388" s="32"/>
    </row>
    <row r="389" spans="1:17">
      <c r="A389" s="32"/>
      <c r="G389" s="32"/>
      <c r="N389" s="32"/>
      <c r="O389" s="32"/>
      <c r="P389" s="32"/>
      <c r="Q389" s="32"/>
    </row>
    <row r="390" spans="1:17">
      <c r="A390" s="32"/>
      <c r="G390" s="32"/>
      <c r="N390" s="32"/>
      <c r="O390" s="32"/>
      <c r="P390" s="32"/>
      <c r="Q390" s="32"/>
    </row>
    <row r="391" spans="1:17">
      <c r="A391" s="32"/>
      <c r="G391" s="32"/>
      <c r="N391" s="32"/>
      <c r="O391" s="32"/>
      <c r="P391" s="32"/>
      <c r="Q391" s="32"/>
    </row>
    <row r="392" spans="1:17">
      <c r="A392" s="32"/>
      <c r="G392" s="32"/>
      <c r="N392" s="32"/>
      <c r="O392" s="32"/>
      <c r="P392" s="32"/>
      <c r="Q392" s="32"/>
    </row>
    <row r="393" spans="1:17">
      <c r="A393" s="32"/>
      <c r="G393" s="32"/>
      <c r="N393" s="32"/>
      <c r="O393" s="32"/>
      <c r="P393" s="32"/>
      <c r="Q393" s="32"/>
    </row>
    <row r="394" spans="1:17">
      <c r="A394" s="32"/>
      <c r="G394" s="32"/>
      <c r="N394" s="32"/>
      <c r="O394" s="32"/>
      <c r="P394" s="32"/>
      <c r="Q394" s="32"/>
    </row>
    <row r="395" spans="1:17">
      <c r="A395" s="32"/>
      <c r="G395" s="32"/>
      <c r="N395" s="32"/>
      <c r="O395" s="32"/>
      <c r="P395" s="32"/>
      <c r="Q395" s="32"/>
    </row>
    <row r="396" spans="1:17">
      <c r="A396" s="32"/>
      <c r="G396" s="32"/>
      <c r="N396" s="32"/>
      <c r="O396" s="32"/>
      <c r="P396" s="32"/>
      <c r="Q396" s="32"/>
    </row>
    <row r="397" spans="1:17">
      <c r="A397" s="32"/>
      <c r="G397" s="32"/>
      <c r="N397" s="32"/>
      <c r="O397" s="32"/>
      <c r="P397" s="32"/>
      <c r="Q397" s="32"/>
    </row>
    <row r="398" spans="1:17">
      <c r="A398" s="32"/>
      <c r="G398" s="32"/>
      <c r="N398" s="32"/>
      <c r="O398" s="32"/>
      <c r="P398" s="32"/>
      <c r="Q398" s="32"/>
    </row>
    <row r="399" spans="1:17">
      <c r="A399" s="32"/>
      <c r="G399" s="32"/>
      <c r="N399" s="32"/>
      <c r="O399" s="32"/>
      <c r="P399" s="32"/>
      <c r="Q399" s="32"/>
    </row>
    <row r="400" spans="1:17">
      <c r="A400" s="32"/>
      <c r="G400" s="32"/>
      <c r="N400" s="32"/>
      <c r="O400" s="32"/>
      <c r="P400" s="32"/>
      <c r="Q400" s="32"/>
    </row>
    <row r="401" spans="1:17">
      <c r="A401" s="32"/>
      <c r="G401" s="32"/>
      <c r="N401" s="32"/>
      <c r="O401" s="32"/>
      <c r="P401" s="32"/>
      <c r="Q401" s="32"/>
    </row>
    <row r="402" spans="1:17">
      <c r="A402" s="32"/>
      <c r="G402" s="32"/>
      <c r="N402" s="32"/>
      <c r="O402" s="32"/>
      <c r="P402" s="32"/>
      <c r="Q402" s="32"/>
    </row>
    <row r="403" spans="1:17">
      <c r="A403" s="32"/>
      <c r="G403" s="32"/>
      <c r="N403" s="32"/>
      <c r="O403" s="32"/>
      <c r="P403" s="32"/>
      <c r="Q403" s="32"/>
    </row>
    <row r="404" spans="1:17">
      <c r="A404" s="32"/>
      <c r="G404" s="32"/>
      <c r="N404" s="32"/>
      <c r="O404" s="32"/>
      <c r="P404" s="32"/>
      <c r="Q404" s="32"/>
    </row>
    <row r="405" spans="1:17">
      <c r="A405" s="32"/>
      <c r="G405" s="32"/>
      <c r="N405" s="32"/>
      <c r="O405" s="32"/>
      <c r="P405" s="32"/>
      <c r="Q405" s="32"/>
    </row>
    <row r="406" spans="1:17">
      <c r="A406" s="32"/>
      <c r="G406" s="32"/>
      <c r="N406" s="32"/>
      <c r="O406" s="32"/>
      <c r="P406" s="32"/>
      <c r="Q406" s="32"/>
    </row>
    <row r="407" spans="1:17">
      <c r="A407" s="32"/>
      <c r="G407" s="32"/>
      <c r="N407" s="32"/>
      <c r="O407" s="32"/>
      <c r="P407" s="32"/>
      <c r="Q407" s="32"/>
    </row>
    <row r="408" spans="1:17">
      <c r="A408" s="32"/>
      <c r="G408" s="32"/>
      <c r="N408" s="32"/>
      <c r="O408" s="32"/>
      <c r="P408" s="32"/>
      <c r="Q408" s="32"/>
    </row>
    <row r="409" spans="1:17">
      <c r="A409" s="32"/>
      <c r="G409" s="32"/>
      <c r="N409" s="32"/>
      <c r="O409" s="32"/>
      <c r="P409" s="32"/>
      <c r="Q409" s="32"/>
    </row>
    <row r="410" spans="1:17">
      <c r="A410" s="32"/>
      <c r="G410" s="32"/>
      <c r="N410" s="32"/>
      <c r="O410" s="32"/>
      <c r="P410" s="32"/>
      <c r="Q410" s="32"/>
    </row>
    <row r="411" spans="1:17">
      <c r="A411" s="32"/>
      <c r="G411" s="32"/>
      <c r="N411" s="32"/>
      <c r="O411" s="32"/>
      <c r="P411" s="32"/>
      <c r="Q411" s="32"/>
    </row>
    <row r="412" spans="1:17">
      <c r="A412" s="32"/>
      <c r="G412" s="32"/>
      <c r="N412" s="32"/>
      <c r="O412" s="32"/>
      <c r="P412" s="32"/>
      <c r="Q412" s="32"/>
    </row>
    <row r="413" spans="1:17">
      <c r="A413" s="32"/>
      <c r="G413" s="32"/>
      <c r="N413" s="32"/>
      <c r="O413" s="32"/>
      <c r="P413" s="32"/>
      <c r="Q413" s="32"/>
    </row>
    <row r="414" spans="1:17">
      <c r="A414" s="32"/>
      <c r="G414" s="32"/>
      <c r="N414" s="32"/>
      <c r="O414" s="32"/>
      <c r="P414" s="32"/>
      <c r="Q414" s="32"/>
    </row>
    <row r="415" spans="1:17">
      <c r="A415" s="32"/>
      <c r="G415" s="32"/>
      <c r="N415" s="32"/>
      <c r="O415" s="32"/>
      <c r="P415" s="32"/>
      <c r="Q415" s="32"/>
    </row>
    <row r="416" spans="1:17">
      <c r="A416" s="32"/>
      <c r="G416" s="32"/>
      <c r="N416" s="32"/>
      <c r="O416" s="32"/>
      <c r="P416" s="32"/>
      <c r="Q416" s="32"/>
    </row>
    <row r="417" spans="1:17">
      <c r="A417" s="32"/>
      <c r="G417" s="32"/>
      <c r="N417" s="32"/>
      <c r="O417" s="32"/>
      <c r="P417" s="32"/>
      <c r="Q417" s="32"/>
    </row>
    <row r="418" spans="1:17">
      <c r="A418" s="32"/>
      <c r="G418" s="32"/>
      <c r="N418" s="32"/>
      <c r="O418" s="32"/>
      <c r="P418" s="32"/>
      <c r="Q418" s="32"/>
    </row>
    <row r="419" spans="1:17">
      <c r="A419" s="32"/>
      <c r="G419" s="32"/>
      <c r="N419" s="32"/>
      <c r="O419" s="32"/>
      <c r="P419" s="32"/>
      <c r="Q419" s="32"/>
    </row>
    <row r="420" spans="1:17">
      <c r="A420" s="32"/>
      <c r="G420" s="32"/>
      <c r="N420" s="32"/>
      <c r="O420" s="32"/>
      <c r="P420" s="32"/>
      <c r="Q420" s="32"/>
    </row>
    <row r="421" spans="1:17">
      <c r="A421" s="32"/>
      <c r="G421" s="32"/>
      <c r="N421" s="32"/>
      <c r="O421" s="32"/>
      <c r="P421" s="32"/>
      <c r="Q421" s="32"/>
    </row>
    <row r="422" spans="1:17">
      <c r="A422" s="32"/>
      <c r="G422" s="32"/>
      <c r="N422" s="32"/>
      <c r="O422" s="32"/>
      <c r="P422" s="32"/>
      <c r="Q422" s="32"/>
    </row>
    <row r="423" spans="1:17">
      <c r="A423" s="32"/>
      <c r="G423" s="32"/>
      <c r="N423" s="32"/>
      <c r="O423" s="32"/>
      <c r="P423" s="32"/>
      <c r="Q423" s="32"/>
    </row>
    <row r="424" spans="1:17">
      <c r="A424" s="32"/>
      <c r="G424" s="32"/>
      <c r="N424" s="32"/>
      <c r="O424" s="32"/>
      <c r="P424" s="32"/>
      <c r="Q424" s="32"/>
    </row>
    <row r="425" spans="1:17">
      <c r="A425" s="32"/>
      <c r="G425" s="32"/>
      <c r="N425" s="32"/>
      <c r="O425" s="32"/>
      <c r="P425" s="32"/>
      <c r="Q425" s="32"/>
    </row>
    <row r="426" spans="1:17">
      <c r="A426" s="32"/>
      <c r="G426" s="32"/>
      <c r="N426" s="32"/>
      <c r="O426" s="32"/>
      <c r="P426" s="32"/>
      <c r="Q426" s="32"/>
    </row>
    <row r="427" spans="1:17">
      <c r="A427" s="32"/>
      <c r="G427" s="32"/>
      <c r="N427" s="32"/>
      <c r="O427" s="32"/>
      <c r="P427" s="32"/>
      <c r="Q427" s="32"/>
    </row>
    <row r="428" spans="1:17">
      <c r="A428" s="32"/>
      <c r="G428" s="32"/>
      <c r="N428" s="32"/>
      <c r="O428" s="32"/>
      <c r="P428" s="32"/>
      <c r="Q428" s="32"/>
    </row>
    <row r="429" spans="1:17">
      <c r="A429" s="32"/>
      <c r="G429" s="32"/>
      <c r="N429" s="32"/>
      <c r="O429" s="32"/>
      <c r="P429" s="32"/>
      <c r="Q429" s="32"/>
    </row>
    <row r="430" spans="1:17">
      <c r="A430" s="32"/>
      <c r="G430" s="32"/>
      <c r="N430" s="32"/>
      <c r="O430" s="32"/>
      <c r="P430" s="32"/>
      <c r="Q430" s="32"/>
    </row>
    <row r="431" spans="1:17">
      <c r="A431" s="32"/>
      <c r="G431" s="32"/>
      <c r="N431" s="32"/>
      <c r="O431" s="32"/>
      <c r="P431" s="32"/>
      <c r="Q431" s="32"/>
    </row>
    <row r="432" spans="1:17">
      <c r="A432" s="32"/>
      <c r="G432" s="32"/>
      <c r="N432" s="32"/>
      <c r="O432" s="32"/>
      <c r="P432" s="32"/>
      <c r="Q432" s="32"/>
    </row>
    <row r="433" spans="1:17">
      <c r="A433" s="32"/>
      <c r="G433" s="32"/>
      <c r="N433" s="32"/>
      <c r="O433" s="32"/>
      <c r="P433" s="32"/>
      <c r="Q433" s="32"/>
    </row>
    <row r="434" spans="1:17">
      <c r="A434" s="32"/>
      <c r="G434" s="32"/>
      <c r="N434" s="32"/>
      <c r="O434" s="32"/>
      <c r="P434" s="32"/>
      <c r="Q434" s="32"/>
    </row>
    <row r="435" spans="1:17">
      <c r="A435" s="32"/>
      <c r="G435" s="32"/>
      <c r="N435" s="32"/>
      <c r="O435" s="32"/>
      <c r="P435" s="32"/>
      <c r="Q435" s="32"/>
    </row>
    <row r="436" spans="1:17">
      <c r="A436" s="32"/>
      <c r="G436" s="32"/>
      <c r="N436" s="32"/>
      <c r="O436" s="32"/>
      <c r="P436" s="32"/>
      <c r="Q436" s="32"/>
    </row>
    <row r="437" spans="1:17">
      <c r="A437" s="32"/>
      <c r="G437" s="32"/>
      <c r="N437" s="32"/>
      <c r="O437" s="32"/>
      <c r="P437" s="32"/>
      <c r="Q437" s="32"/>
    </row>
    <row r="438" spans="1:17">
      <c r="A438" s="32"/>
      <c r="G438" s="32"/>
      <c r="N438" s="32"/>
      <c r="O438" s="32"/>
      <c r="P438" s="32"/>
      <c r="Q438" s="32"/>
    </row>
    <row r="439" spans="1:17">
      <c r="A439" s="32"/>
      <c r="G439" s="32"/>
      <c r="N439" s="32"/>
      <c r="O439" s="32"/>
      <c r="P439" s="32"/>
      <c r="Q439" s="32"/>
    </row>
    <row r="440" spans="1:17">
      <c r="A440" s="32"/>
      <c r="G440" s="32"/>
      <c r="N440" s="32"/>
      <c r="O440" s="32"/>
      <c r="P440" s="32"/>
      <c r="Q440" s="32"/>
    </row>
    <row r="441" spans="1:17">
      <c r="A441" s="32"/>
      <c r="G441" s="32"/>
      <c r="N441" s="32"/>
      <c r="O441" s="32"/>
      <c r="P441" s="32"/>
      <c r="Q441" s="32"/>
    </row>
    <row r="442" spans="1:17">
      <c r="A442" s="32"/>
      <c r="G442" s="32"/>
      <c r="N442" s="32"/>
      <c r="O442" s="32"/>
      <c r="P442" s="32"/>
      <c r="Q442" s="32"/>
    </row>
    <row r="443" spans="1:17">
      <c r="A443" s="32"/>
      <c r="G443" s="32"/>
      <c r="N443" s="32"/>
      <c r="O443" s="32"/>
      <c r="P443" s="32"/>
      <c r="Q443" s="32"/>
    </row>
    <row r="444" spans="1:17">
      <c r="A444" s="32"/>
      <c r="G444" s="32"/>
      <c r="N444" s="32"/>
      <c r="O444" s="32"/>
      <c r="P444" s="32"/>
      <c r="Q444" s="32"/>
    </row>
    <row r="445" spans="1:17">
      <c r="A445" s="32"/>
      <c r="G445" s="32"/>
      <c r="N445" s="32"/>
      <c r="O445" s="32"/>
      <c r="P445" s="32"/>
      <c r="Q445" s="32"/>
    </row>
    <row r="446" spans="1:17">
      <c r="A446" s="32"/>
      <c r="G446" s="32"/>
      <c r="N446" s="32"/>
      <c r="O446" s="32"/>
      <c r="P446" s="32"/>
      <c r="Q446" s="32"/>
    </row>
    <row r="447" spans="1:17">
      <c r="A447" s="32"/>
      <c r="G447" s="32"/>
      <c r="N447" s="32"/>
      <c r="O447" s="32"/>
      <c r="P447" s="32"/>
      <c r="Q447" s="32"/>
    </row>
    <row r="448" spans="1:17">
      <c r="A448" s="32"/>
      <c r="G448" s="32"/>
      <c r="N448" s="32"/>
      <c r="O448" s="32"/>
      <c r="P448" s="32"/>
      <c r="Q448" s="32"/>
    </row>
    <row r="449" spans="1:17">
      <c r="A449" s="32"/>
      <c r="G449" s="32"/>
      <c r="N449" s="32"/>
      <c r="O449" s="32"/>
      <c r="P449" s="32"/>
      <c r="Q449" s="32"/>
    </row>
    <row r="450" spans="1:17">
      <c r="A450" s="32"/>
      <c r="G450" s="32"/>
      <c r="N450" s="32"/>
      <c r="O450" s="32"/>
      <c r="P450" s="32"/>
      <c r="Q450" s="32"/>
    </row>
    <row r="451" spans="1:17">
      <c r="A451" s="32"/>
      <c r="G451" s="32"/>
      <c r="N451" s="32"/>
      <c r="O451" s="32"/>
      <c r="P451" s="32"/>
      <c r="Q451" s="32"/>
    </row>
    <row r="452" spans="1:17">
      <c r="A452" s="32"/>
      <c r="G452" s="32"/>
      <c r="N452" s="32"/>
      <c r="O452" s="32"/>
      <c r="P452" s="32"/>
      <c r="Q452" s="32"/>
    </row>
    <row r="453" spans="1:17">
      <c r="A453" s="32"/>
      <c r="G453" s="32"/>
      <c r="N453" s="32"/>
      <c r="O453" s="32"/>
      <c r="P453" s="32"/>
      <c r="Q453" s="32"/>
    </row>
    <row r="454" spans="1:17">
      <c r="A454" s="32"/>
      <c r="G454" s="32"/>
      <c r="N454" s="32"/>
      <c r="O454" s="32"/>
      <c r="P454" s="32"/>
      <c r="Q454" s="32"/>
    </row>
    <row r="455" spans="1:17">
      <c r="A455" s="32"/>
      <c r="G455" s="32"/>
      <c r="N455" s="32"/>
      <c r="O455" s="32"/>
      <c r="P455" s="32"/>
      <c r="Q455" s="32"/>
    </row>
    <row r="456" spans="1:17">
      <c r="A456" s="32"/>
      <c r="G456" s="32"/>
      <c r="N456" s="32"/>
      <c r="O456" s="32"/>
      <c r="P456" s="32"/>
      <c r="Q456" s="32"/>
    </row>
    <row r="457" spans="1:17">
      <c r="A457" s="32"/>
      <c r="G457" s="32"/>
      <c r="N457" s="32"/>
      <c r="O457" s="32"/>
      <c r="P457" s="32"/>
      <c r="Q457" s="32"/>
    </row>
    <row r="458" spans="1:17">
      <c r="A458" s="32"/>
      <c r="G458" s="32"/>
      <c r="N458" s="32"/>
      <c r="O458" s="32"/>
      <c r="P458" s="32"/>
      <c r="Q458" s="32"/>
    </row>
    <row r="459" spans="1:17">
      <c r="A459" s="32"/>
      <c r="G459" s="32"/>
      <c r="N459" s="32"/>
      <c r="O459" s="32"/>
      <c r="P459" s="32"/>
      <c r="Q459" s="32"/>
    </row>
    <row r="460" spans="1:17">
      <c r="A460" s="32"/>
      <c r="G460" s="32"/>
      <c r="N460" s="32"/>
      <c r="O460" s="32"/>
      <c r="P460" s="32"/>
      <c r="Q460" s="32"/>
    </row>
    <row r="461" spans="1:17">
      <c r="A461" s="32"/>
      <c r="G461" s="32"/>
      <c r="N461" s="32"/>
      <c r="O461" s="32"/>
      <c r="P461" s="32"/>
      <c r="Q461" s="32"/>
    </row>
    <row r="462" spans="1:17">
      <c r="A462" s="32"/>
      <c r="G462" s="32"/>
      <c r="N462" s="32"/>
      <c r="O462" s="32"/>
      <c r="P462" s="32"/>
      <c r="Q462" s="32"/>
    </row>
    <row r="463" spans="1:17">
      <c r="A463" s="32"/>
      <c r="G463" s="32"/>
      <c r="N463" s="32"/>
      <c r="O463" s="32"/>
      <c r="P463" s="32"/>
      <c r="Q463" s="32"/>
    </row>
    <row r="464" spans="1:17">
      <c r="A464" s="32"/>
      <c r="G464" s="32"/>
      <c r="N464" s="32"/>
      <c r="O464" s="32"/>
      <c r="P464" s="32"/>
      <c r="Q464" s="32"/>
    </row>
    <row r="465" spans="1:17">
      <c r="A465" s="32"/>
      <c r="G465" s="32"/>
      <c r="N465" s="32"/>
      <c r="O465" s="32"/>
      <c r="P465" s="32"/>
      <c r="Q465" s="32"/>
    </row>
    <row r="466" spans="1:17">
      <c r="A466" s="32"/>
      <c r="G466" s="32"/>
      <c r="N466" s="32"/>
      <c r="O466" s="32"/>
      <c r="P466" s="32"/>
      <c r="Q466" s="32"/>
    </row>
    <row r="467" spans="1:17">
      <c r="A467" s="32"/>
      <c r="G467" s="32"/>
      <c r="N467" s="32"/>
      <c r="O467" s="32"/>
      <c r="P467" s="32"/>
      <c r="Q467" s="32"/>
    </row>
    <row r="468" spans="1:17">
      <c r="A468" s="32"/>
      <c r="G468" s="32"/>
      <c r="N468" s="32"/>
      <c r="O468" s="32"/>
      <c r="P468" s="32"/>
      <c r="Q468" s="32"/>
    </row>
    <row r="469" spans="1:17">
      <c r="A469" s="32"/>
      <c r="G469" s="32"/>
      <c r="N469" s="32"/>
      <c r="O469" s="32"/>
      <c r="P469" s="32"/>
      <c r="Q469" s="32"/>
    </row>
    <row r="470" spans="1:17">
      <c r="A470" s="32"/>
      <c r="G470" s="32"/>
      <c r="N470" s="32"/>
      <c r="O470" s="32"/>
      <c r="P470" s="32"/>
      <c r="Q470" s="32"/>
    </row>
    <row r="471" spans="1:17">
      <c r="A471" s="32"/>
      <c r="G471" s="32"/>
      <c r="N471" s="32"/>
      <c r="O471" s="32"/>
      <c r="P471" s="32"/>
      <c r="Q471" s="32"/>
    </row>
    <row r="472" spans="1:17">
      <c r="A472" s="32"/>
      <c r="G472" s="32"/>
      <c r="N472" s="32"/>
      <c r="O472" s="32"/>
      <c r="P472" s="32"/>
      <c r="Q472" s="32"/>
    </row>
    <row r="473" spans="1:17">
      <c r="A473" s="32"/>
      <c r="G473" s="32"/>
      <c r="N473" s="32"/>
      <c r="O473" s="32"/>
      <c r="P473" s="32"/>
      <c r="Q473" s="32"/>
    </row>
    <row r="474" spans="1:17">
      <c r="A474" s="32"/>
      <c r="G474" s="32"/>
      <c r="N474" s="32"/>
      <c r="O474" s="32"/>
      <c r="P474" s="32"/>
      <c r="Q474" s="32"/>
    </row>
    <row r="475" spans="1:17">
      <c r="A475" s="32"/>
    </row>
    <row r="476" spans="1:17">
      <c r="A476" s="32"/>
    </row>
    <row r="477" spans="1:17">
      <c r="A477" s="32"/>
    </row>
    <row r="478" spans="1:17">
      <c r="A478" s="32"/>
    </row>
    <row r="479" spans="1:17">
      <c r="A479" s="32"/>
    </row>
    <row r="480" spans="1:17">
      <c r="A480" s="32"/>
    </row>
  </sheetData>
  <sheetProtection algorithmName="SHA-512" hashValue="LHh91ApyJp2rqZlbxlgstmu8/zccgfJM1Y3Qt0zoKp0/SAcEpzLsQ1BRoUo6WvsRuuxRnKJscjWCYCEWRImDhA==" saltValue="TNuFpZpvvcRi7nwTlfG5xQ==" spinCount="100000" sheet="1" objects="1" scenarios="1" selectLockedCells="1" selectUnlockedCells="1"/>
  <mergeCells count="22">
    <mergeCell ref="K23:L23"/>
    <mergeCell ref="K24:L24"/>
    <mergeCell ref="K25:L25"/>
    <mergeCell ref="B43:J43"/>
    <mergeCell ref="B17:J17"/>
    <mergeCell ref="B42:J42"/>
    <mergeCell ref="K16:L16"/>
    <mergeCell ref="B8:J8"/>
    <mergeCell ref="K20:L20"/>
    <mergeCell ref="K21:L21"/>
    <mergeCell ref="K22:L22"/>
    <mergeCell ref="K15:L15"/>
    <mergeCell ref="K2:L2"/>
    <mergeCell ref="K11:L11"/>
    <mergeCell ref="K12:L12"/>
    <mergeCell ref="K13:L13"/>
    <mergeCell ref="K14:L14"/>
    <mergeCell ref="K7:L7"/>
    <mergeCell ref="K6:L6"/>
    <mergeCell ref="K5:L5"/>
    <mergeCell ref="K4:L4"/>
    <mergeCell ref="K3:L3"/>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91"/>
  <sheetViews>
    <sheetView topLeftCell="A14" zoomScale="80" zoomScaleNormal="80" workbookViewId="0">
      <selection activeCell="D34" sqref="D34"/>
    </sheetView>
  </sheetViews>
  <sheetFormatPr defaultColWidth="10.875" defaultRowHeight="15.75"/>
  <cols>
    <col min="1" max="2" width="10.875" style="4"/>
    <col min="3" max="3" width="123.625" style="4" customWidth="1"/>
    <col min="4" max="4" width="17.5" style="4" customWidth="1"/>
    <col min="5" max="6" width="8" style="4" customWidth="1"/>
    <col min="7" max="7" width="32.875" style="4" customWidth="1"/>
    <col min="8" max="8" width="29.875" style="4" customWidth="1"/>
    <col min="9" max="16384" width="10.875" style="4"/>
  </cols>
  <sheetData>
    <row r="1" spans="1:11" ht="66.95" customHeight="1">
      <c r="A1" s="196" t="s">
        <v>38</v>
      </c>
      <c r="B1" s="196"/>
      <c r="C1" s="196"/>
      <c r="D1" s="196"/>
      <c r="E1" s="196"/>
      <c r="F1" s="196"/>
      <c r="G1" s="196"/>
      <c r="H1" s="196"/>
      <c r="I1" s="196"/>
      <c r="J1" s="196"/>
      <c r="K1" s="196"/>
    </row>
    <row r="2" spans="1:11">
      <c r="A2" s="50"/>
      <c r="B2" s="50"/>
      <c r="C2" s="50"/>
      <c r="D2" s="50"/>
      <c r="E2" s="50"/>
      <c r="F2" s="50"/>
      <c r="G2" s="50"/>
      <c r="H2" s="50"/>
      <c r="I2" s="50"/>
      <c r="J2" s="50"/>
      <c r="K2" s="50"/>
    </row>
    <row r="3" spans="1:11" ht="32.25" customHeight="1">
      <c r="A3" s="201" t="s">
        <v>39</v>
      </c>
      <c r="B3" s="200" t="s">
        <v>40</v>
      </c>
      <c r="C3" s="200"/>
      <c r="D3" s="200"/>
      <c r="E3" s="200"/>
      <c r="F3" s="200"/>
      <c r="G3" s="183"/>
      <c r="H3" s="183"/>
      <c r="I3" s="185" t="s">
        <v>16</v>
      </c>
      <c r="J3" s="185"/>
      <c r="K3" s="174" t="s">
        <v>17</v>
      </c>
    </row>
    <row r="4" spans="1:11" ht="31.5">
      <c r="A4" s="201"/>
      <c r="B4" s="50"/>
      <c r="C4" s="89" t="s">
        <v>41</v>
      </c>
      <c r="D4" s="50"/>
      <c r="E4" s="50"/>
      <c r="F4" s="50"/>
      <c r="G4" s="50"/>
      <c r="I4" s="187" t="s">
        <v>18</v>
      </c>
      <c r="J4" s="187"/>
      <c r="K4" s="176" t="s">
        <v>19</v>
      </c>
    </row>
    <row r="5" spans="1:11" ht="39.950000000000003" customHeight="1">
      <c r="A5" s="201"/>
      <c r="B5" s="82">
        <v>1</v>
      </c>
      <c r="C5" s="83" t="s">
        <v>39</v>
      </c>
      <c r="D5" s="53" t="s">
        <v>42</v>
      </c>
      <c r="E5" s="13"/>
      <c r="F5" s="13"/>
      <c r="G5" s="53" t="s">
        <v>43</v>
      </c>
      <c r="H5" s="53" t="s">
        <v>44</v>
      </c>
      <c r="I5" s="188" t="s">
        <v>20</v>
      </c>
      <c r="J5" s="188"/>
      <c r="K5" s="177" t="s">
        <v>21</v>
      </c>
    </row>
    <row r="6" spans="1:11" ht="35.1" customHeight="1">
      <c r="A6" s="201"/>
      <c r="B6" s="90">
        <v>1.1000000000000001</v>
      </c>
      <c r="C6" s="91" t="s">
        <v>45</v>
      </c>
      <c r="D6" s="94" t="s">
        <v>56</v>
      </c>
      <c r="E6" s="66"/>
      <c r="F6" s="66"/>
      <c r="G6" s="95" t="s">
        <v>46</v>
      </c>
      <c r="H6" s="96"/>
      <c r="I6" s="189" t="s">
        <v>22</v>
      </c>
      <c r="J6" s="189"/>
      <c r="K6" s="178" t="s">
        <v>23</v>
      </c>
    </row>
    <row r="7" spans="1:11" ht="35.1" customHeight="1">
      <c r="A7" s="201"/>
      <c r="B7" s="90">
        <v>1.2</v>
      </c>
      <c r="C7" s="91" t="s">
        <v>47</v>
      </c>
      <c r="D7" s="94" t="s">
        <v>56</v>
      </c>
      <c r="E7" s="66"/>
      <c r="F7" s="66"/>
      <c r="G7" s="96"/>
      <c r="H7" s="96"/>
      <c r="I7" s="191" t="s">
        <v>24</v>
      </c>
      <c r="J7" s="191"/>
      <c r="K7" s="51" t="s">
        <v>25</v>
      </c>
    </row>
    <row r="8" spans="1:11" ht="35.1" customHeight="1">
      <c r="A8" s="201"/>
      <c r="B8" s="90">
        <v>1.3</v>
      </c>
      <c r="C8" s="91" t="s">
        <v>48</v>
      </c>
      <c r="D8" s="94" t="s">
        <v>56</v>
      </c>
      <c r="E8" s="66"/>
      <c r="F8" s="66"/>
      <c r="G8" s="96"/>
      <c r="H8" s="96"/>
      <c r="I8" s="190" t="s">
        <v>26</v>
      </c>
      <c r="J8" s="190"/>
      <c r="K8" s="52" t="s">
        <v>27</v>
      </c>
    </row>
    <row r="9" spans="1:11" ht="35.1" customHeight="1">
      <c r="A9" s="201"/>
      <c r="B9" s="90">
        <v>1.4</v>
      </c>
      <c r="C9" s="91" t="s">
        <v>49</v>
      </c>
      <c r="D9" s="94" t="s">
        <v>56</v>
      </c>
      <c r="E9" s="66"/>
      <c r="F9" s="66"/>
      <c r="G9" s="96"/>
      <c r="H9" s="96"/>
      <c r="I9" s="50"/>
      <c r="J9" s="50"/>
      <c r="K9" s="50"/>
    </row>
    <row r="10" spans="1:11" ht="35.1" customHeight="1">
      <c r="A10" s="201"/>
      <c r="B10" s="90">
        <v>1.5</v>
      </c>
      <c r="C10" s="91" t="s">
        <v>50</v>
      </c>
      <c r="D10" s="94" t="s">
        <v>56</v>
      </c>
      <c r="E10" s="66"/>
      <c r="F10" s="66"/>
      <c r="G10" s="96"/>
      <c r="H10" s="96"/>
      <c r="I10" s="50"/>
      <c r="J10" s="50"/>
      <c r="K10" s="50"/>
    </row>
    <row r="11" spans="1:11" ht="35.1" customHeight="1">
      <c r="A11" s="201"/>
      <c r="B11" s="90">
        <v>1.6</v>
      </c>
      <c r="C11" s="91" t="s">
        <v>51</v>
      </c>
      <c r="D11" s="94" t="s">
        <v>57</v>
      </c>
      <c r="E11" s="66"/>
      <c r="F11" s="66"/>
      <c r="G11" s="96"/>
      <c r="H11" s="96"/>
      <c r="I11" s="50"/>
      <c r="J11" s="50"/>
      <c r="K11" s="50"/>
    </row>
    <row r="12" spans="1:11" ht="35.1" customHeight="1">
      <c r="A12" s="201"/>
      <c r="B12" s="92">
        <v>1.7</v>
      </c>
      <c r="C12" s="93" t="s">
        <v>52</v>
      </c>
      <c r="D12" s="94" t="s">
        <v>388</v>
      </c>
      <c r="E12" s="65"/>
      <c r="F12" s="65"/>
      <c r="G12" s="97"/>
      <c r="H12" s="97"/>
      <c r="I12" s="50"/>
      <c r="J12" s="50"/>
      <c r="K12" s="50"/>
    </row>
    <row r="13" spans="1:11" ht="20.25" customHeight="1">
      <c r="A13" s="201"/>
      <c r="B13" s="84"/>
      <c r="C13" s="85"/>
      <c r="D13" s="13" t="s">
        <v>54</v>
      </c>
      <c r="E13" s="13" t="s">
        <v>55</v>
      </c>
      <c r="F13" s="13"/>
      <c r="G13" s="13"/>
      <c r="H13" s="13"/>
      <c r="I13" s="13"/>
      <c r="J13" s="13"/>
      <c r="K13" s="13"/>
    </row>
    <row r="14" spans="1:11" ht="21" customHeight="1">
      <c r="A14" s="201"/>
      <c r="B14" s="84"/>
      <c r="C14" s="86" t="s">
        <v>56</v>
      </c>
      <c r="D14" s="29">
        <f>COUNTIF(D5:D11,"Oui")</f>
        <v>5</v>
      </c>
      <c r="E14" s="30"/>
      <c r="F14" s="29"/>
      <c r="G14" s="50"/>
      <c r="H14" s="50"/>
      <c r="I14" s="50"/>
      <c r="J14" s="50"/>
      <c r="K14" s="50"/>
    </row>
    <row r="15" spans="1:11" ht="21" customHeight="1">
      <c r="A15" s="201"/>
      <c r="B15" s="84"/>
      <c r="C15" s="87" t="s">
        <v>57</v>
      </c>
      <c r="D15" s="29">
        <f>COUNTIF(D5:D11,"Non")</f>
        <v>1</v>
      </c>
      <c r="E15" s="30"/>
      <c r="F15" s="29"/>
      <c r="G15" s="50"/>
      <c r="H15" s="50"/>
      <c r="I15" s="50"/>
      <c r="J15" s="50"/>
      <c r="K15" s="50"/>
    </row>
    <row r="16" spans="1:11" ht="21" customHeight="1">
      <c r="A16" s="201"/>
      <c r="B16" s="84"/>
      <c r="C16" s="88" t="s">
        <v>58</v>
      </c>
      <c r="D16" s="17">
        <f>SUM(D14:D15)</f>
        <v>6</v>
      </c>
      <c r="E16" s="47">
        <f>D15/D16</f>
        <v>0.16666666666666666</v>
      </c>
      <c r="F16" s="17"/>
      <c r="G16" s="13"/>
      <c r="H16" s="13"/>
      <c r="I16" s="13"/>
      <c r="J16" s="13"/>
      <c r="K16" s="13"/>
    </row>
    <row r="17" spans="1:11" ht="15.95" customHeight="1">
      <c r="B17" s="50"/>
      <c r="C17" s="50"/>
      <c r="D17" s="50"/>
      <c r="E17" s="50"/>
      <c r="F17" s="50"/>
      <c r="G17" s="50"/>
      <c r="H17" s="50"/>
      <c r="I17" s="50"/>
      <c r="J17" s="50"/>
      <c r="K17" s="50"/>
    </row>
    <row r="18" spans="1:11" ht="30" customHeight="1">
      <c r="A18" s="203" t="s">
        <v>59</v>
      </c>
      <c r="B18" s="199" t="s">
        <v>60</v>
      </c>
      <c r="C18" s="199"/>
      <c r="D18" s="199"/>
      <c r="E18" s="199"/>
      <c r="F18" s="199"/>
      <c r="G18" s="182"/>
      <c r="H18" s="182"/>
      <c r="I18" s="193" t="s">
        <v>61</v>
      </c>
      <c r="J18" s="193"/>
      <c r="K18" s="180" t="s">
        <v>17</v>
      </c>
    </row>
    <row r="19" spans="1:11" ht="39.950000000000003" customHeight="1">
      <c r="A19" s="203"/>
      <c r="B19" s="10">
        <v>2</v>
      </c>
      <c r="C19" s="172" t="s">
        <v>62</v>
      </c>
      <c r="D19" s="53" t="s">
        <v>42</v>
      </c>
      <c r="E19" s="17"/>
      <c r="F19" s="17"/>
      <c r="G19" s="53" t="s">
        <v>43</v>
      </c>
      <c r="H19" s="53" t="s">
        <v>44</v>
      </c>
      <c r="I19" s="187" t="s">
        <v>30</v>
      </c>
      <c r="J19" s="187"/>
      <c r="K19" s="176" t="s">
        <v>19</v>
      </c>
    </row>
    <row r="20" spans="1:11" ht="15.95" customHeight="1">
      <c r="A20" s="203"/>
      <c r="D20" s="50"/>
      <c r="E20" s="50"/>
      <c r="F20" s="50"/>
      <c r="G20" s="50"/>
      <c r="H20" s="50"/>
      <c r="I20" s="188" t="s">
        <v>31</v>
      </c>
      <c r="J20" s="188"/>
      <c r="K20" s="177" t="s">
        <v>21</v>
      </c>
    </row>
    <row r="21" spans="1:11" ht="51" customHeight="1">
      <c r="A21" s="203"/>
      <c r="B21" s="197" t="s">
        <v>63</v>
      </c>
      <c r="C21" s="197"/>
      <c r="D21" s="197"/>
      <c r="E21" s="197"/>
      <c r="F21" s="197"/>
      <c r="G21" s="197"/>
      <c r="H21" s="197"/>
      <c r="I21" s="189" t="s">
        <v>32</v>
      </c>
      <c r="J21" s="189"/>
      <c r="K21" s="178" t="s">
        <v>23</v>
      </c>
    </row>
    <row r="22" spans="1:11">
      <c r="A22" s="203"/>
      <c r="B22" s="50"/>
      <c r="C22" s="74" t="s">
        <v>64</v>
      </c>
      <c r="D22" s="50"/>
      <c r="E22" s="50"/>
      <c r="F22" s="50"/>
      <c r="G22" s="50"/>
      <c r="H22" s="50"/>
      <c r="I22" s="191" t="s">
        <v>33</v>
      </c>
      <c r="J22" s="191"/>
      <c r="K22" s="51" t="s">
        <v>25</v>
      </c>
    </row>
    <row r="23" spans="1:11">
      <c r="A23" s="203"/>
      <c r="B23" s="50"/>
      <c r="D23" s="50"/>
      <c r="E23" s="50"/>
      <c r="F23" s="50"/>
      <c r="G23" s="50"/>
      <c r="H23" s="50"/>
      <c r="I23" s="190" t="s">
        <v>34</v>
      </c>
      <c r="J23" s="190"/>
      <c r="K23" s="52" t="s">
        <v>27</v>
      </c>
    </row>
    <row r="24" spans="1:11" ht="50.1" customHeight="1">
      <c r="A24" s="203"/>
      <c r="B24" s="63">
        <v>2.1</v>
      </c>
      <c r="C24" s="64" t="s">
        <v>65</v>
      </c>
      <c r="D24" s="94" t="s">
        <v>382</v>
      </c>
      <c r="E24" s="62"/>
      <c r="F24" s="62"/>
      <c r="G24" s="98"/>
      <c r="H24" s="99"/>
      <c r="I24" s="50"/>
      <c r="J24" s="50"/>
      <c r="K24" s="50"/>
    </row>
    <row r="25" spans="1:11" ht="35.1" customHeight="1">
      <c r="A25" s="203"/>
      <c r="B25" s="63">
        <v>2.2000000000000002</v>
      </c>
      <c r="C25" s="64" t="s">
        <v>67</v>
      </c>
      <c r="D25" s="94" t="s">
        <v>382</v>
      </c>
      <c r="E25" s="62" t="s">
        <v>68</v>
      </c>
      <c r="F25" s="62"/>
      <c r="G25" s="99"/>
      <c r="H25" s="99"/>
      <c r="I25" s="50"/>
      <c r="J25" s="50"/>
      <c r="K25" s="50"/>
    </row>
    <row r="26" spans="1:11" ht="69" customHeight="1">
      <c r="A26" s="203"/>
      <c r="B26" s="63">
        <v>2.2999999999999998</v>
      </c>
      <c r="C26" s="64" t="s">
        <v>69</v>
      </c>
      <c r="D26" s="94" t="s">
        <v>382</v>
      </c>
      <c r="E26" s="62" t="s">
        <v>68</v>
      </c>
      <c r="F26" s="62"/>
      <c r="G26" s="99"/>
      <c r="H26" s="99"/>
      <c r="I26" s="50"/>
      <c r="J26" s="50"/>
      <c r="K26" s="50"/>
    </row>
    <row r="27" spans="1:11">
      <c r="A27" s="203"/>
      <c r="B27" s="50"/>
      <c r="C27" s="4" t="s">
        <v>68</v>
      </c>
      <c r="D27" s="13" t="s">
        <v>54</v>
      </c>
      <c r="E27" s="13" t="s">
        <v>55</v>
      </c>
      <c r="F27" s="13" t="s">
        <v>70</v>
      </c>
      <c r="G27" s="17"/>
      <c r="H27" s="17"/>
      <c r="I27" s="17"/>
      <c r="J27" s="17"/>
      <c r="K27" s="17"/>
    </row>
    <row r="28" spans="1:11" ht="21" customHeight="1">
      <c r="A28" s="203"/>
      <c r="B28" s="6"/>
      <c r="C28" s="14" t="s">
        <v>71</v>
      </c>
      <c r="D28" s="29">
        <f>COUNTIF(D23:D26,"Oui (complété)")</f>
        <v>3</v>
      </c>
      <c r="E28" s="30">
        <f>D28/D31</f>
        <v>1</v>
      </c>
      <c r="F28" s="29">
        <f>D28*3</f>
        <v>9</v>
      </c>
      <c r="G28" s="50"/>
      <c r="H28" s="50"/>
      <c r="I28" s="50"/>
      <c r="J28" s="50"/>
      <c r="K28" s="50"/>
    </row>
    <row r="29" spans="1:11" ht="21" customHeight="1">
      <c r="A29" s="203"/>
      <c r="B29" s="6"/>
      <c r="C29" s="15" t="s">
        <v>72</v>
      </c>
      <c r="D29" s="29">
        <f>COUNTIF(D23:D26,"Peut-être (en cours)")</f>
        <v>0</v>
      </c>
      <c r="E29" s="30">
        <f>D29/D31</f>
        <v>0</v>
      </c>
      <c r="F29" s="29">
        <f>D29*2</f>
        <v>0</v>
      </c>
      <c r="G29" s="50"/>
      <c r="H29" s="50"/>
      <c r="I29" s="50"/>
      <c r="J29" s="50"/>
      <c r="K29" s="50"/>
    </row>
    <row r="30" spans="1:11" ht="21" customHeight="1">
      <c r="A30" s="203"/>
      <c r="B30" s="6"/>
      <c r="C30" s="16" t="s">
        <v>73</v>
      </c>
      <c r="D30" s="29">
        <f>COUNTIF(D23:D26,"Non (n'a pas été pris en compte)")</f>
        <v>0</v>
      </c>
      <c r="E30" s="30">
        <f>D30/D31</f>
        <v>0</v>
      </c>
      <c r="F30" s="29">
        <f>D30*1</f>
        <v>0</v>
      </c>
      <c r="G30" s="50"/>
      <c r="H30" s="50"/>
      <c r="I30" s="50"/>
      <c r="J30" s="50"/>
      <c r="K30" s="50"/>
    </row>
    <row r="31" spans="1:11" ht="21" customHeight="1">
      <c r="A31" s="203"/>
      <c r="B31" s="6"/>
      <c r="C31" s="18" t="s">
        <v>58</v>
      </c>
      <c r="D31" s="17">
        <f>SUM(D28:D30)</f>
        <v>3</v>
      </c>
      <c r="E31" s="17"/>
      <c r="F31" s="17">
        <f>SUM(F28:F30)</f>
        <v>9</v>
      </c>
      <c r="G31" s="17"/>
      <c r="H31" s="17"/>
      <c r="I31" s="17"/>
      <c r="J31" s="17"/>
      <c r="K31" s="17"/>
    </row>
    <row r="32" spans="1:11" ht="39" customHeight="1">
      <c r="A32" s="203"/>
      <c r="B32" s="10">
        <v>3</v>
      </c>
      <c r="C32" s="11" t="s">
        <v>74</v>
      </c>
      <c r="D32" s="53" t="s">
        <v>42</v>
      </c>
      <c r="E32" s="73"/>
      <c r="F32" s="50"/>
      <c r="G32" s="50"/>
      <c r="H32" s="50"/>
      <c r="I32" s="50"/>
      <c r="J32" s="50"/>
      <c r="K32" s="50"/>
    </row>
    <row r="33" spans="1:11">
      <c r="A33" s="203"/>
      <c r="E33" s="50"/>
      <c r="F33" s="50"/>
      <c r="G33" s="50"/>
      <c r="H33" s="50"/>
      <c r="I33" s="50"/>
      <c r="J33" s="50"/>
      <c r="K33" s="50"/>
    </row>
    <row r="34" spans="1:11" ht="35.1" customHeight="1">
      <c r="A34" s="203"/>
      <c r="B34" s="63">
        <v>3.1</v>
      </c>
      <c r="C34" s="64" t="s">
        <v>75</v>
      </c>
      <c r="D34" s="94" t="s">
        <v>382</v>
      </c>
      <c r="E34" s="62"/>
      <c r="F34" s="62"/>
      <c r="G34" s="99"/>
      <c r="H34" s="99"/>
      <c r="I34" s="50"/>
      <c r="J34" s="50"/>
      <c r="K34" s="50"/>
    </row>
    <row r="35" spans="1:11" ht="51.75" customHeight="1">
      <c r="A35" s="203"/>
      <c r="B35" s="63">
        <v>3.2</v>
      </c>
      <c r="C35" s="64" t="s">
        <v>76</v>
      </c>
      <c r="D35" s="94" t="s">
        <v>382</v>
      </c>
      <c r="E35" s="62"/>
      <c r="F35" s="62"/>
      <c r="G35" s="99"/>
      <c r="H35" s="99"/>
      <c r="I35" s="50"/>
      <c r="J35" s="50"/>
      <c r="K35" s="50"/>
    </row>
    <row r="36" spans="1:11" ht="47.25">
      <c r="A36" s="203"/>
      <c r="B36" s="63">
        <v>3.3</v>
      </c>
      <c r="C36" s="64" t="s">
        <v>77</v>
      </c>
      <c r="D36" s="94" t="s">
        <v>382</v>
      </c>
      <c r="E36" s="62"/>
      <c r="F36" s="62"/>
      <c r="G36" s="99"/>
      <c r="H36" s="99"/>
      <c r="I36" s="50"/>
      <c r="J36" s="50"/>
      <c r="K36" s="50"/>
    </row>
    <row r="37" spans="1:11" ht="35.1" customHeight="1">
      <c r="A37" s="203"/>
      <c r="B37" s="63">
        <v>3.4</v>
      </c>
      <c r="C37" s="64" t="s">
        <v>78</v>
      </c>
      <c r="D37" s="94" t="s">
        <v>383</v>
      </c>
      <c r="E37" s="62"/>
      <c r="F37" s="62"/>
      <c r="G37" s="99"/>
      <c r="H37" s="99"/>
      <c r="I37" s="50"/>
      <c r="J37" s="50"/>
      <c r="K37" s="50"/>
    </row>
    <row r="38" spans="1:11">
      <c r="A38" s="203"/>
      <c r="B38" s="50"/>
      <c r="C38" s="4" t="s">
        <v>68</v>
      </c>
      <c r="D38" s="13" t="s">
        <v>54</v>
      </c>
      <c r="E38" s="13" t="s">
        <v>55</v>
      </c>
      <c r="F38" s="13" t="s">
        <v>70</v>
      </c>
      <c r="G38" s="17"/>
      <c r="H38" s="17"/>
      <c r="I38" s="17"/>
      <c r="J38" s="17"/>
      <c r="K38" s="17"/>
    </row>
    <row r="39" spans="1:11" ht="21" customHeight="1">
      <c r="A39" s="203"/>
      <c r="B39" s="6"/>
      <c r="C39" s="14" t="s">
        <v>71</v>
      </c>
      <c r="D39" s="29">
        <f>COUNTIF(D34:D37,"Oui (complété)")</f>
        <v>3</v>
      </c>
      <c r="E39" s="30">
        <f>D39/D42</f>
        <v>0.75</v>
      </c>
      <c r="F39" s="29">
        <f>D39*3</f>
        <v>9</v>
      </c>
      <c r="G39" s="50"/>
      <c r="H39" s="50"/>
      <c r="I39" s="50"/>
      <c r="J39" s="50"/>
      <c r="K39" s="50"/>
    </row>
    <row r="40" spans="1:11" ht="21" customHeight="1">
      <c r="A40" s="203"/>
      <c r="B40" s="6"/>
      <c r="C40" s="15" t="s">
        <v>72</v>
      </c>
      <c r="D40" s="29">
        <f>COUNTIF(D34:D37,"Peut-être (en cours)")</f>
        <v>1</v>
      </c>
      <c r="E40" s="30">
        <f>D40/D42</f>
        <v>0.25</v>
      </c>
      <c r="F40" s="29">
        <f>D40*2</f>
        <v>2</v>
      </c>
      <c r="G40" s="50"/>
      <c r="H40" s="50"/>
      <c r="I40" s="50"/>
      <c r="J40" s="50"/>
      <c r="K40" s="50"/>
    </row>
    <row r="41" spans="1:11" ht="21" customHeight="1">
      <c r="A41" s="203"/>
      <c r="B41" s="6"/>
      <c r="C41" s="16" t="s">
        <v>73</v>
      </c>
      <c r="D41" s="29">
        <f>COUNTIF(D31:D36,"Non (n'a pas été pris en compte)")</f>
        <v>0</v>
      </c>
      <c r="E41" s="30">
        <f>D41/D42</f>
        <v>0</v>
      </c>
      <c r="F41" s="29">
        <f>D41*1</f>
        <v>0</v>
      </c>
      <c r="G41" s="50"/>
      <c r="H41" s="50"/>
      <c r="I41" s="50"/>
      <c r="J41" s="50"/>
      <c r="K41" s="50"/>
    </row>
    <row r="42" spans="1:11" ht="21" customHeight="1">
      <c r="A42" s="203"/>
      <c r="B42" s="6"/>
      <c r="C42" s="18" t="s">
        <v>58</v>
      </c>
      <c r="D42" s="17">
        <f>SUM(D39:D41)</f>
        <v>4</v>
      </c>
      <c r="E42" s="17"/>
      <c r="F42" s="17">
        <f>SUM(F39:F41)</f>
        <v>11</v>
      </c>
      <c r="G42" s="17"/>
      <c r="H42" s="17"/>
      <c r="I42" s="17"/>
      <c r="J42" s="17"/>
      <c r="K42" s="17"/>
    </row>
    <row r="43" spans="1:11" ht="39.950000000000003" customHeight="1">
      <c r="A43" s="203"/>
      <c r="B43" s="10">
        <v>4</v>
      </c>
      <c r="C43" s="12" t="s">
        <v>79</v>
      </c>
      <c r="D43" s="53" t="s">
        <v>42</v>
      </c>
      <c r="E43" s="73"/>
      <c r="F43" s="50"/>
      <c r="G43" s="50"/>
      <c r="H43" s="50"/>
      <c r="I43" s="50"/>
      <c r="J43" s="50"/>
      <c r="K43" s="50"/>
    </row>
    <row r="44" spans="1:11">
      <c r="A44" s="203"/>
      <c r="B44" s="6"/>
      <c r="C44" s="50"/>
      <c r="E44" s="50"/>
      <c r="F44" s="50"/>
      <c r="G44" s="50"/>
      <c r="H44" s="50"/>
      <c r="I44" s="50"/>
      <c r="J44" s="50"/>
      <c r="K44" s="50"/>
    </row>
    <row r="45" spans="1:11" ht="35.1" customHeight="1">
      <c r="A45" s="203"/>
      <c r="B45" s="63">
        <v>4.0999999999999996</v>
      </c>
      <c r="C45" s="64" t="s">
        <v>80</v>
      </c>
      <c r="D45" s="94" t="s">
        <v>383</v>
      </c>
      <c r="E45" s="62"/>
      <c r="F45" s="62"/>
      <c r="G45" s="99"/>
      <c r="H45" s="99"/>
      <c r="I45" s="50"/>
      <c r="J45" s="50"/>
      <c r="K45" s="50"/>
    </row>
    <row r="46" spans="1:11" ht="35.1" customHeight="1">
      <c r="A46" s="203"/>
      <c r="B46" s="63">
        <v>4.2</v>
      </c>
      <c r="C46" s="64" t="s">
        <v>81</v>
      </c>
      <c r="D46" s="94" t="s">
        <v>382</v>
      </c>
      <c r="E46" s="62"/>
      <c r="F46" s="62"/>
      <c r="G46" s="99"/>
      <c r="H46" s="99"/>
      <c r="I46" s="50"/>
      <c r="J46" s="50"/>
      <c r="K46" s="50"/>
    </row>
    <row r="47" spans="1:11" ht="35.1" customHeight="1">
      <c r="A47" s="203"/>
      <c r="B47" s="63">
        <v>4.3</v>
      </c>
      <c r="C47" s="64" t="s">
        <v>82</v>
      </c>
      <c r="D47" s="94" t="s">
        <v>382</v>
      </c>
      <c r="E47" s="62"/>
      <c r="F47" s="62"/>
      <c r="G47" s="99"/>
      <c r="H47" s="99"/>
      <c r="I47" s="50"/>
      <c r="J47" s="50"/>
      <c r="K47" s="50"/>
    </row>
    <row r="48" spans="1:11">
      <c r="A48" s="203"/>
      <c r="B48" s="50"/>
      <c r="D48" s="13" t="s">
        <v>54</v>
      </c>
      <c r="E48" s="13" t="s">
        <v>55</v>
      </c>
      <c r="F48" s="13" t="s">
        <v>70</v>
      </c>
      <c r="G48" s="17"/>
      <c r="H48" s="17"/>
      <c r="I48" s="17"/>
      <c r="J48" s="17"/>
      <c r="K48" s="17"/>
    </row>
    <row r="49" spans="1:11" ht="21" customHeight="1">
      <c r="A49" s="203"/>
      <c r="B49" s="6"/>
      <c r="C49" s="14" t="s">
        <v>71</v>
      </c>
      <c r="D49" s="29">
        <f>COUNTIF(D45:D47,"Oui (complété)")</f>
        <v>2</v>
      </c>
      <c r="E49" s="30">
        <f>D49/D52</f>
        <v>0.66666666666666663</v>
      </c>
      <c r="F49" s="29">
        <f>D49*3</f>
        <v>6</v>
      </c>
      <c r="G49" s="50"/>
      <c r="H49" s="50"/>
      <c r="I49" s="50"/>
      <c r="J49" s="50"/>
      <c r="K49" s="50"/>
    </row>
    <row r="50" spans="1:11" ht="21" customHeight="1">
      <c r="A50" s="203"/>
      <c r="B50" s="6"/>
      <c r="C50" s="15" t="s">
        <v>72</v>
      </c>
      <c r="D50" s="29">
        <f>COUNTIF(D45:D47,"Peut-être (en cours)")</f>
        <v>1</v>
      </c>
      <c r="E50" s="30">
        <f>D50/D52</f>
        <v>0.33333333333333331</v>
      </c>
      <c r="F50" s="29">
        <f>D50*2</f>
        <v>2</v>
      </c>
      <c r="G50" s="50"/>
      <c r="H50" s="50"/>
      <c r="I50" s="50"/>
      <c r="J50" s="50"/>
      <c r="K50" s="50"/>
    </row>
    <row r="51" spans="1:11" ht="21" customHeight="1">
      <c r="A51" s="203"/>
      <c r="B51" s="6"/>
      <c r="C51" s="16" t="s">
        <v>73</v>
      </c>
      <c r="D51" s="29">
        <f>COUNTIF(D45:D47,"Non (n'a pas été pris en compte)")</f>
        <v>0</v>
      </c>
      <c r="E51" s="30">
        <f>D51/D52</f>
        <v>0</v>
      </c>
      <c r="F51" s="29">
        <f>D51*1</f>
        <v>0</v>
      </c>
      <c r="G51" s="50"/>
      <c r="H51" s="50"/>
      <c r="I51" s="50"/>
      <c r="J51" s="50"/>
      <c r="K51" s="50"/>
    </row>
    <row r="52" spans="1:11" ht="21" customHeight="1">
      <c r="A52" s="203"/>
      <c r="B52" s="6"/>
      <c r="C52" s="18" t="s">
        <v>58</v>
      </c>
      <c r="D52" s="17">
        <f>SUM(D49:D51)</f>
        <v>3</v>
      </c>
      <c r="E52" s="17"/>
      <c r="F52" s="17">
        <f>SUM(F49:F51)</f>
        <v>8</v>
      </c>
      <c r="G52" s="17"/>
      <c r="H52" s="17"/>
      <c r="I52" s="17"/>
      <c r="J52" s="17"/>
      <c r="K52" s="17"/>
    </row>
    <row r="53" spans="1:11" ht="39.950000000000003" customHeight="1">
      <c r="A53" s="203"/>
      <c r="B53" s="10">
        <v>5</v>
      </c>
      <c r="C53" s="11" t="s">
        <v>83</v>
      </c>
      <c r="D53" s="53" t="s">
        <v>42</v>
      </c>
      <c r="E53" s="73"/>
      <c r="F53" s="50"/>
      <c r="G53" s="50"/>
      <c r="H53" s="50"/>
      <c r="I53" s="50"/>
      <c r="J53" s="50"/>
      <c r="K53" s="50"/>
    </row>
    <row r="54" spans="1:11">
      <c r="A54" s="203"/>
      <c r="B54" s="50"/>
      <c r="C54" s="50"/>
      <c r="D54" s="50"/>
      <c r="E54" s="50"/>
      <c r="F54" s="50"/>
      <c r="G54" s="50"/>
      <c r="H54" s="50"/>
      <c r="I54" s="50"/>
      <c r="J54" s="50"/>
      <c r="K54" s="50"/>
    </row>
    <row r="55" spans="1:11" ht="35.1" customHeight="1">
      <c r="A55" s="203"/>
      <c r="B55" s="63">
        <v>5.0999999999999996</v>
      </c>
      <c r="C55" s="64" t="s">
        <v>84</v>
      </c>
      <c r="D55" s="94" t="s">
        <v>382</v>
      </c>
      <c r="E55" s="62"/>
      <c r="F55" s="62"/>
      <c r="G55" s="99"/>
      <c r="H55" s="99"/>
      <c r="I55" s="50"/>
      <c r="J55" s="50"/>
      <c r="K55" s="50"/>
    </row>
    <row r="56" spans="1:11" ht="35.1" customHeight="1">
      <c r="A56" s="203"/>
      <c r="B56" s="63">
        <v>5.2</v>
      </c>
      <c r="C56" s="64" t="s">
        <v>85</v>
      </c>
      <c r="D56" s="94" t="s">
        <v>382</v>
      </c>
      <c r="E56" s="62"/>
      <c r="F56" s="62"/>
      <c r="G56" s="99"/>
      <c r="H56" s="99"/>
      <c r="I56" s="50"/>
      <c r="J56" s="50"/>
      <c r="K56" s="50"/>
    </row>
    <row r="57" spans="1:11" ht="35.1" customHeight="1">
      <c r="A57" s="203"/>
      <c r="B57" s="63">
        <v>5.3</v>
      </c>
      <c r="C57" s="64" t="s">
        <v>86</v>
      </c>
      <c r="D57" s="94" t="s">
        <v>382</v>
      </c>
      <c r="E57" s="62"/>
      <c r="F57" s="62"/>
      <c r="G57" s="99"/>
      <c r="H57" s="99"/>
      <c r="I57" s="50"/>
      <c r="J57" s="50"/>
      <c r="K57" s="50"/>
    </row>
    <row r="58" spans="1:11" ht="35.1" customHeight="1">
      <c r="A58" s="203"/>
      <c r="B58" s="63">
        <v>5.4</v>
      </c>
      <c r="C58" s="64" t="s">
        <v>87</v>
      </c>
      <c r="D58" s="94" t="s">
        <v>382</v>
      </c>
      <c r="E58" s="62"/>
      <c r="F58" s="62"/>
      <c r="G58" s="99"/>
      <c r="H58" s="99"/>
      <c r="I58" s="50"/>
      <c r="J58" s="50"/>
      <c r="K58" s="50"/>
    </row>
    <row r="59" spans="1:11" ht="35.1" customHeight="1">
      <c r="A59" s="203"/>
      <c r="B59" s="63">
        <v>5.5</v>
      </c>
      <c r="C59" s="64" t="s">
        <v>88</v>
      </c>
      <c r="D59" s="94" t="s">
        <v>382</v>
      </c>
      <c r="E59" s="62"/>
      <c r="F59" s="62"/>
      <c r="G59" s="99"/>
      <c r="H59" s="99"/>
      <c r="I59" s="50"/>
      <c r="J59" s="50"/>
      <c r="K59" s="50"/>
    </row>
    <row r="60" spans="1:11" ht="35.1" customHeight="1">
      <c r="A60" s="203"/>
      <c r="B60" s="63">
        <v>5.6</v>
      </c>
      <c r="C60" s="64" t="s">
        <v>89</v>
      </c>
      <c r="D60" s="94" t="s">
        <v>382</v>
      </c>
      <c r="E60" s="62"/>
      <c r="F60" s="62"/>
      <c r="G60" s="99"/>
      <c r="H60" s="99"/>
      <c r="I60" s="50"/>
      <c r="J60" s="50"/>
      <c r="K60" s="50"/>
    </row>
    <row r="61" spans="1:11" ht="47.25">
      <c r="A61" s="203"/>
      <c r="B61" s="63">
        <v>5.7</v>
      </c>
      <c r="C61" s="64" t="s">
        <v>90</v>
      </c>
      <c r="D61" s="94" t="s">
        <v>382</v>
      </c>
      <c r="E61" s="62"/>
      <c r="F61" s="62"/>
      <c r="G61" s="99"/>
      <c r="H61" s="99"/>
      <c r="I61" s="50"/>
      <c r="J61" s="50"/>
      <c r="K61" s="50"/>
    </row>
    <row r="62" spans="1:11" ht="35.1" customHeight="1">
      <c r="A62" s="203"/>
      <c r="B62" s="63">
        <v>5.8</v>
      </c>
      <c r="C62" s="64" t="s">
        <v>91</v>
      </c>
      <c r="D62" s="94" t="s">
        <v>382</v>
      </c>
      <c r="E62" s="62"/>
      <c r="F62" s="62"/>
      <c r="G62" s="99"/>
      <c r="H62" s="99"/>
      <c r="I62" s="50"/>
      <c r="J62" s="50"/>
      <c r="K62" s="50"/>
    </row>
    <row r="63" spans="1:11" ht="35.1" customHeight="1">
      <c r="A63" s="203"/>
      <c r="B63" s="63">
        <v>5.9</v>
      </c>
      <c r="C63" s="64" t="s">
        <v>92</v>
      </c>
      <c r="D63" s="94" t="s">
        <v>382</v>
      </c>
      <c r="E63" s="62"/>
      <c r="F63" s="62"/>
      <c r="G63" s="99"/>
      <c r="H63" s="99"/>
      <c r="I63" s="50"/>
      <c r="J63" s="50"/>
      <c r="K63" s="50"/>
    </row>
    <row r="64" spans="1:11" ht="35.1" customHeight="1">
      <c r="A64" s="203"/>
      <c r="B64" s="63" t="s">
        <v>93</v>
      </c>
      <c r="C64" s="64" t="s">
        <v>94</v>
      </c>
      <c r="D64" s="94" t="s">
        <v>382</v>
      </c>
      <c r="E64" s="62"/>
      <c r="F64" s="62"/>
      <c r="G64" s="99"/>
      <c r="H64" s="99"/>
      <c r="I64" s="50"/>
      <c r="J64" s="50"/>
      <c r="K64" s="50"/>
    </row>
    <row r="65" spans="1:11" ht="35.1" customHeight="1">
      <c r="A65" s="203"/>
      <c r="B65" s="63">
        <v>5.1100000000000003</v>
      </c>
      <c r="C65" s="64" t="s">
        <v>95</v>
      </c>
      <c r="D65" s="94" t="s">
        <v>382</v>
      </c>
      <c r="E65" s="62"/>
      <c r="F65" s="62"/>
      <c r="G65" s="99"/>
      <c r="H65" s="99"/>
      <c r="I65" s="50"/>
      <c r="J65" s="50"/>
      <c r="K65" s="50"/>
    </row>
    <row r="66" spans="1:11" ht="63">
      <c r="A66" s="203"/>
      <c r="B66" s="63">
        <v>5.12</v>
      </c>
      <c r="C66" s="64" t="s">
        <v>96</v>
      </c>
      <c r="D66" s="94" t="s">
        <v>383</v>
      </c>
      <c r="E66" s="62"/>
      <c r="F66" s="62"/>
      <c r="G66" s="99"/>
      <c r="H66" s="99"/>
      <c r="I66" s="50"/>
      <c r="J66" s="50"/>
      <c r="K66" s="50"/>
    </row>
    <row r="67" spans="1:11" ht="50.1" customHeight="1">
      <c r="A67" s="203"/>
      <c r="B67" s="63">
        <v>5.13</v>
      </c>
      <c r="C67" s="64" t="s">
        <v>97</v>
      </c>
      <c r="D67" s="94" t="s">
        <v>383</v>
      </c>
      <c r="E67" s="62"/>
      <c r="F67" s="62"/>
      <c r="G67" s="99"/>
      <c r="H67" s="99"/>
      <c r="I67" s="50"/>
      <c r="J67" s="50"/>
      <c r="K67" s="50"/>
    </row>
    <row r="68" spans="1:11" ht="50.1" customHeight="1">
      <c r="A68" s="203"/>
      <c r="B68" s="63">
        <v>5.14</v>
      </c>
      <c r="C68" s="64" t="s">
        <v>98</v>
      </c>
      <c r="D68" s="94" t="s">
        <v>384</v>
      </c>
      <c r="E68" s="62"/>
      <c r="F68" s="62"/>
      <c r="G68" s="99"/>
      <c r="H68" s="99"/>
      <c r="I68" s="50"/>
      <c r="J68" s="50"/>
      <c r="K68" s="50"/>
    </row>
    <row r="69" spans="1:11">
      <c r="A69" s="203"/>
      <c r="B69" s="50"/>
      <c r="C69" s="50"/>
      <c r="D69" s="13" t="s">
        <v>54</v>
      </c>
      <c r="E69" s="13" t="s">
        <v>55</v>
      </c>
      <c r="F69" s="13" t="s">
        <v>70</v>
      </c>
      <c r="G69" s="17"/>
      <c r="H69" s="17"/>
      <c r="I69" s="17"/>
      <c r="J69" s="17"/>
      <c r="K69" s="17"/>
    </row>
    <row r="70" spans="1:11" ht="21" customHeight="1">
      <c r="A70" s="203"/>
      <c r="B70" s="6"/>
      <c r="C70" s="14" t="s">
        <v>71</v>
      </c>
      <c r="D70" s="29">
        <f>COUNTIF(D55:D68,"Oui (complété)")</f>
        <v>11</v>
      </c>
      <c r="E70" s="30">
        <f>D70/D73</f>
        <v>0.7857142857142857</v>
      </c>
      <c r="F70" s="29">
        <f>D70*3</f>
        <v>33</v>
      </c>
      <c r="G70" s="50"/>
      <c r="H70" s="50"/>
      <c r="I70" s="50"/>
      <c r="J70" s="50"/>
      <c r="K70" s="50"/>
    </row>
    <row r="71" spans="1:11" ht="21" customHeight="1">
      <c r="A71" s="203"/>
      <c r="B71" s="6"/>
      <c r="C71" s="15" t="s">
        <v>72</v>
      </c>
      <c r="D71" s="29">
        <f>COUNTIF(D55:D68,"Peut-être (en cours)")</f>
        <v>2</v>
      </c>
      <c r="E71" s="30">
        <f>D71/D73</f>
        <v>0.14285714285714285</v>
      </c>
      <c r="F71" s="29">
        <f>D71*2</f>
        <v>4</v>
      </c>
      <c r="G71" s="50"/>
      <c r="H71" s="50"/>
      <c r="I71" s="50"/>
      <c r="J71" s="50"/>
      <c r="K71" s="50"/>
    </row>
    <row r="72" spans="1:11" ht="21" customHeight="1">
      <c r="A72" s="203"/>
      <c r="B72" s="6"/>
      <c r="C72" s="16" t="s">
        <v>73</v>
      </c>
      <c r="D72" s="29">
        <f>COUNTIF(D55:D68,"Non (n'a pas été pris en compte)")</f>
        <v>1</v>
      </c>
      <c r="E72" s="30">
        <f>D72/D73</f>
        <v>7.1428571428571425E-2</v>
      </c>
      <c r="F72" s="29">
        <f>D72*1</f>
        <v>1</v>
      </c>
      <c r="G72" s="50"/>
      <c r="H72" s="50"/>
      <c r="I72" s="50"/>
      <c r="J72" s="50"/>
      <c r="K72" s="50"/>
    </row>
    <row r="73" spans="1:11" ht="21" customHeight="1">
      <c r="A73" s="203"/>
      <c r="B73" s="6"/>
      <c r="C73" s="18" t="s">
        <v>58</v>
      </c>
      <c r="D73" s="17">
        <f>SUM(D70:D72)</f>
        <v>14</v>
      </c>
      <c r="E73" s="17"/>
      <c r="F73" s="17">
        <f>SUM(F70:F72)</f>
        <v>38</v>
      </c>
      <c r="G73" s="17"/>
      <c r="H73" s="17"/>
      <c r="I73" s="17"/>
      <c r="J73" s="17"/>
      <c r="K73" s="17"/>
    </row>
    <row r="74" spans="1:11" ht="39" customHeight="1">
      <c r="A74" s="203"/>
      <c r="B74" s="10">
        <v>6</v>
      </c>
      <c r="C74" s="11" t="s">
        <v>99</v>
      </c>
      <c r="D74" s="53" t="s">
        <v>42</v>
      </c>
      <c r="E74" s="73"/>
      <c r="F74" s="50"/>
      <c r="G74" s="50"/>
      <c r="H74" s="50"/>
      <c r="I74" s="50"/>
      <c r="J74" s="50"/>
      <c r="K74" s="50"/>
    </row>
    <row r="75" spans="1:11">
      <c r="A75" s="203"/>
      <c r="B75" s="6"/>
      <c r="C75" s="50"/>
      <c r="D75" s="50"/>
      <c r="E75" s="50"/>
      <c r="F75" s="50"/>
      <c r="G75" s="50"/>
      <c r="H75" s="50"/>
      <c r="I75" s="50"/>
      <c r="J75" s="50"/>
      <c r="K75" s="50"/>
    </row>
    <row r="76" spans="1:11" ht="35.1" customHeight="1">
      <c r="A76" s="203"/>
      <c r="B76" s="63">
        <v>6.1</v>
      </c>
      <c r="C76" s="64" t="s">
        <v>100</v>
      </c>
      <c r="D76" s="94" t="s">
        <v>383</v>
      </c>
      <c r="E76" s="62"/>
      <c r="F76" s="62"/>
      <c r="G76" s="99"/>
      <c r="H76" s="99"/>
      <c r="I76" s="50"/>
      <c r="J76" s="50"/>
      <c r="K76" s="50"/>
    </row>
    <row r="77" spans="1:11">
      <c r="A77" s="203"/>
      <c r="B77" s="6"/>
      <c r="D77" s="13" t="s">
        <v>54</v>
      </c>
      <c r="E77" s="13" t="s">
        <v>55</v>
      </c>
      <c r="F77" s="13" t="s">
        <v>70</v>
      </c>
      <c r="G77" s="17"/>
      <c r="H77" s="17"/>
      <c r="I77" s="17"/>
      <c r="J77" s="17"/>
      <c r="K77" s="17"/>
    </row>
    <row r="78" spans="1:11" ht="21" customHeight="1">
      <c r="A78" s="203"/>
      <c r="B78" s="6"/>
      <c r="C78" s="14" t="s">
        <v>71</v>
      </c>
      <c r="D78" s="29">
        <f>COUNTIF(D76:D76,"Oui (complété)")</f>
        <v>0</v>
      </c>
      <c r="E78" s="30">
        <f>D78/D81</f>
        <v>0</v>
      </c>
      <c r="F78" s="29">
        <f>D78*3</f>
        <v>0</v>
      </c>
      <c r="G78" s="50"/>
      <c r="H78" s="50"/>
      <c r="I78" s="50"/>
      <c r="J78" s="50"/>
      <c r="K78" s="50"/>
    </row>
    <row r="79" spans="1:11" ht="21" customHeight="1">
      <c r="A79" s="203"/>
      <c r="B79" s="6" t="s">
        <v>68</v>
      </c>
      <c r="C79" s="15" t="s">
        <v>72</v>
      </c>
      <c r="D79" s="29">
        <f>COUNTIF(D76:D76,"Peut-être (en cours)")</f>
        <v>1</v>
      </c>
      <c r="E79" s="30">
        <f>D79/D81</f>
        <v>1</v>
      </c>
      <c r="F79" s="29">
        <f>D79*2</f>
        <v>2</v>
      </c>
      <c r="G79" s="50"/>
      <c r="H79" s="50"/>
      <c r="I79" s="50"/>
      <c r="J79" s="50"/>
      <c r="K79" s="50"/>
    </row>
    <row r="80" spans="1:11" ht="21" customHeight="1">
      <c r="A80" s="203"/>
      <c r="B80" s="6"/>
      <c r="C80" s="16" t="s">
        <v>73</v>
      </c>
      <c r="D80" s="29">
        <f>COUNTIF(D76:D76,"Non (n'a pas été pris en compte)")</f>
        <v>0</v>
      </c>
      <c r="E80" s="30">
        <f>D80/D81</f>
        <v>0</v>
      </c>
      <c r="F80" s="29">
        <f>D80*1</f>
        <v>0</v>
      </c>
      <c r="G80" s="50"/>
      <c r="H80" s="50"/>
      <c r="I80" s="50"/>
      <c r="J80" s="50"/>
      <c r="K80" s="50"/>
    </row>
    <row r="81" spans="1:11" ht="21" customHeight="1">
      <c r="A81" s="203"/>
      <c r="B81" s="6"/>
      <c r="C81" s="18" t="s">
        <v>58</v>
      </c>
      <c r="D81" s="17">
        <f>SUM(D78:D80)</f>
        <v>1</v>
      </c>
      <c r="E81" s="17"/>
      <c r="F81" s="17">
        <f>SUM(F78:F80)</f>
        <v>2</v>
      </c>
      <c r="G81" s="17"/>
      <c r="H81" s="17"/>
      <c r="I81" s="17"/>
      <c r="J81" s="17"/>
      <c r="K81" s="17"/>
    </row>
    <row r="82" spans="1:11" ht="39.950000000000003" customHeight="1">
      <c r="A82" s="203"/>
      <c r="B82" s="10">
        <v>7</v>
      </c>
      <c r="C82" s="11" t="s">
        <v>101</v>
      </c>
      <c r="D82" s="53" t="s">
        <v>42</v>
      </c>
      <c r="E82" s="73"/>
      <c r="F82" s="50"/>
      <c r="G82" s="50"/>
      <c r="H82" s="50"/>
      <c r="I82" s="50"/>
      <c r="J82" s="50"/>
      <c r="K82" s="50"/>
    </row>
    <row r="83" spans="1:11">
      <c r="A83" s="203"/>
      <c r="B83" s="2"/>
      <c r="C83" s="50"/>
      <c r="D83" s="50"/>
      <c r="E83" s="50"/>
      <c r="F83" s="50"/>
      <c r="G83" s="50"/>
      <c r="H83" s="50"/>
      <c r="I83" s="50"/>
      <c r="J83" s="50"/>
      <c r="K83" s="50"/>
    </row>
    <row r="84" spans="1:11" ht="31.5">
      <c r="A84" s="203"/>
      <c r="B84" s="63">
        <v>7.2</v>
      </c>
      <c r="C84" s="64" t="s">
        <v>102</v>
      </c>
      <c r="D84" s="94" t="s">
        <v>383</v>
      </c>
      <c r="E84" s="62"/>
      <c r="F84" s="62"/>
      <c r="G84" s="100" t="s">
        <v>103</v>
      </c>
      <c r="H84" s="99"/>
      <c r="I84" s="50"/>
      <c r="J84" s="50"/>
      <c r="K84" s="50"/>
    </row>
    <row r="85" spans="1:11" ht="31.5">
      <c r="A85" s="203"/>
      <c r="B85" s="63">
        <v>7.3</v>
      </c>
      <c r="C85" s="64" t="s">
        <v>104</v>
      </c>
      <c r="D85" s="94" t="s">
        <v>382</v>
      </c>
      <c r="E85" s="62"/>
      <c r="F85" s="62"/>
      <c r="G85" s="99"/>
      <c r="H85" s="99"/>
      <c r="I85" s="50"/>
      <c r="J85" s="50"/>
      <c r="K85" s="50"/>
    </row>
    <row r="86" spans="1:11" ht="31.5">
      <c r="A86" s="203"/>
      <c r="B86" s="63">
        <v>7.4</v>
      </c>
      <c r="C86" s="64" t="s">
        <v>105</v>
      </c>
      <c r="D86" s="94" t="s">
        <v>382</v>
      </c>
      <c r="E86" s="62"/>
      <c r="F86" s="62"/>
      <c r="G86" s="99"/>
      <c r="H86" s="99"/>
      <c r="I86" s="50"/>
      <c r="J86" s="50"/>
      <c r="K86" s="50"/>
    </row>
    <row r="87" spans="1:11" ht="35.1" customHeight="1">
      <c r="A87" s="203"/>
      <c r="B87" s="63">
        <v>7.5</v>
      </c>
      <c r="C87" s="64" t="s">
        <v>106</v>
      </c>
      <c r="D87" s="94" t="s">
        <v>382</v>
      </c>
      <c r="E87" s="62"/>
      <c r="F87" s="62"/>
      <c r="G87" s="99"/>
      <c r="H87" s="99"/>
      <c r="I87" s="50"/>
      <c r="J87" s="50"/>
      <c r="K87" s="50"/>
    </row>
    <row r="88" spans="1:11">
      <c r="A88" s="203"/>
      <c r="B88" s="50"/>
      <c r="D88" s="13" t="s">
        <v>54</v>
      </c>
      <c r="E88" s="13" t="s">
        <v>55</v>
      </c>
      <c r="F88" s="13" t="s">
        <v>70</v>
      </c>
      <c r="G88" s="17"/>
      <c r="H88" s="17"/>
      <c r="I88" s="17"/>
      <c r="J88" s="17"/>
      <c r="K88" s="17"/>
    </row>
    <row r="89" spans="1:11" ht="21" customHeight="1">
      <c r="A89" s="203"/>
      <c r="B89" s="6"/>
      <c r="C89" s="14" t="s">
        <v>71</v>
      </c>
      <c r="D89" s="29">
        <f>COUNTIF(D84:D87,"Oui (complété)")</f>
        <v>3</v>
      </c>
      <c r="E89" s="30">
        <f>D89/D92</f>
        <v>0.75</v>
      </c>
      <c r="F89" s="29">
        <f>D89*3</f>
        <v>9</v>
      </c>
      <c r="G89" s="50"/>
      <c r="H89" s="50"/>
      <c r="I89" s="50"/>
      <c r="J89" s="50"/>
      <c r="K89" s="50"/>
    </row>
    <row r="90" spans="1:11" ht="21" customHeight="1">
      <c r="A90" s="203"/>
      <c r="B90" s="6"/>
      <c r="C90" s="15" t="s">
        <v>72</v>
      </c>
      <c r="D90" s="29">
        <f>COUNTIF(D84:D87,"Peut-être (en cours)")</f>
        <v>1</v>
      </c>
      <c r="E90" s="30">
        <f>D90/D92</f>
        <v>0.25</v>
      </c>
      <c r="F90" s="29">
        <f>D90*2</f>
        <v>2</v>
      </c>
      <c r="G90" s="50"/>
      <c r="H90" s="50"/>
      <c r="I90" s="50"/>
      <c r="J90" s="50"/>
      <c r="K90" s="50"/>
    </row>
    <row r="91" spans="1:11" ht="21" customHeight="1">
      <c r="A91" s="203"/>
      <c r="B91" s="6"/>
      <c r="C91" s="16" t="s">
        <v>73</v>
      </c>
      <c r="D91" s="29">
        <f>COUNTIF(D84:D87,"Non (n'a pas été pris en compte)")</f>
        <v>0</v>
      </c>
      <c r="E91" s="30">
        <f>D91/D92</f>
        <v>0</v>
      </c>
      <c r="F91" s="29">
        <f>D91*1</f>
        <v>0</v>
      </c>
      <c r="G91" s="50"/>
      <c r="H91" s="50"/>
      <c r="I91" s="50"/>
      <c r="J91" s="50"/>
      <c r="K91" s="50"/>
    </row>
    <row r="92" spans="1:11" ht="21" customHeight="1">
      <c r="A92" s="203"/>
      <c r="B92" s="6"/>
      <c r="C92" s="18" t="s">
        <v>58</v>
      </c>
      <c r="D92" s="17">
        <f>SUM(D89:D91)</f>
        <v>4</v>
      </c>
      <c r="E92" s="17"/>
      <c r="F92" s="17">
        <f>SUM(F89:F91)</f>
        <v>11</v>
      </c>
      <c r="G92" s="17"/>
      <c r="H92" s="17"/>
      <c r="I92" s="17"/>
      <c r="J92" s="17"/>
      <c r="K92" s="17"/>
    </row>
    <row r="93" spans="1:11" ht="35.25" customHeight="1">
      <c r="A93" s="203"/>
      <c r="B93" s="10">
        <v>8</v>
      </c>
      <c r="C93" s="11" t="s">
        <v>107</v>
      </c>
      <c r="D93" s="53" t="s">
        <v>42</v>
      </c>
      <c r="E93" s="73"/>
      <c r="F93" s="50"/>
      <c r="G93" s="50"/>
      <c r="H93" s="50"/>
      <c r="I93" s="50"/>
      <c r="J93" s="50"/>
      <c r="K93" s="50"/>
    </row>
    <row r="94" spans="1:11">
      <c r="A94" s="203"/>
      <c r="B94" s="2"/>
      <c r="E94" s="50"/>
      <c r="F94" s="50"/>
      <c r="G94" s="50"/>
      <c r="H94" s="50"/>
      <c r="I94" s="50"/>
      <c r="J94" s="50"/>
      <c r="K94" s="50"/>
    </row>
    <row r="95" spans="1:11" ht="35.1" customHeight="1">
      <c r="A95" s="203"/>
      <c r="B95" s="63">
        <v>8.1</v>
      </c>
      <c r="C95" s="64" t="s">
        <v>108</v>
      </c>
      <c r="D95" s="94" t="s">
        <v>383</v>
      </c>
      <c r="E95" s="62"/>
      <c r="F95" s="62"/>
      <c r="G95" s="99"/>
      <c r="H95" s="99"/>
      <c r="I95" s="50"/>
      <c r="J95" s="50"/>
      <c r="K95" s="50"/>
    </row>
    <row r="96" spans="1:11" ht="35.1" customHeight="1">
      <c r="A96" s="203"/>
      <c r="B96" s="63">
        <v>8.1999999999999993</v>
      </c>
      <c r="C96" s="64" t="s">
        <v>109</v>
      </c>
      <c r="D96" s="94" t="s">
        <v>383</v>
      </c>
      <c r="E96" s="62"/>
      <c r="F96" s="62"/>
      <c r="G96" s="99"/>
      <c r="H96" s="99"/>
      <c r="I96" s="50"/>
      <c r="J96" s="50"/>
      <c r="K96" s="50"/>
    </row>
    <row r="97" spans="1:11" ht="35.1" customHeight="1">
      <c r="A97" s="203"/>
      <c r="B97" s="63">
        <v>8.3000000000000007</v>
      </c>
      <c r="C97" s="64" t="s">
        <v>110</v>
      </c>
      <c r="D97" s="94" t="s">
        <v>383</v>
      </c>
      <c r="E97" s="62"/>
      <c r="F97" s="62"/>
      <c r="G97" s="99"/>
      <c r="H97" s="99"/>
      <c r="I97" s="50"/>
      <c r="J97" s="50"/>
      <c r="K97" s="50"/>
    </row>
    <row r="98" spans="1:11" ht="47.25">
      <c r="A98" s="203"/>
      <c r="B98" s="63">
        <v>8.4</v>
      </c>
      <c r="C98" s="64" t="s">
        <v>111</v>
      </c>
      <c r="D98" s="94" t="s">
        <v>382</v>
      </c>
      <c r="E98" s="62"/>
      <c r="F98" s="62"/>
      <c r="G98" s="99"/>
      <c r="H98" s="99"/>
      <c r="I98" s="50"/>
      <c r="J98" s="50"/>
      <c r="K98" s="50"/>
    </row>
    <row r="99" spans="1:11">
      <c r="A99" s="203"/>
      <c r="B99" s="6"/>
      <c r="C99" s="5"/>
      <c r="D99" s="13" t="s">
        <v>54</v>
      </c>
      <c r="E99" s="13" t="s">
        <v>55</v>
      </c>
      <c r="F99" s="13" t="s">
        <v>70</v>
      </c>
      <c r="G99" s="17"/>
      <c r="H99" s="17"/>
      <c r="I99" s="17"/>
      <c r="J99" s="17"/>
      <c r="K99" s="17"/>
    </row>
    <row r="100" spans="1:11" ht="21" customHeight="1">
      <c r="A100" s="203"/>
      <c r="B100" s="6"/>
      <c r="C100" s="14" t="s">
        <v>71</v>
      </c>
      <c r="D100" s="29">
        <f>COUNTIF(D95:D98,"Oui (complété)")</f>
        <v>1</v>
      </c>
      <c r="E100" s="30">
        <f>D100/D103</f>
        <v>0.25</v>
      </c>
      <c r="F100" s="29">
        <f>D100*3</f>
        <v>3</v>
      </c>
      <c r="G100" s="50"/>
      <c r="H100" s="50"/>
      <c r="I100" s="50"/>
      <c r="J100" s="50"/>
      <c r="K100" s="50"/>
    </row>
    <row r="101" spans="1:11" ht="21" customHeight="1">
      <c r="A101" s="203"/>
      <c r="B101" s="6"/>
      <c r="C101" s="15" t="s">
        <v>72</v>
      </c>
      <c r="D101" s="29">
        <f>COUNTIF(D95:D98,"Peut-être (en cours)")</f>
        <v>3</v>
      </c>
      <c r="E101" s="30">
        <f>D101/D103</f>
        <v>0.75</v>
      </c>
      <c r="F101" s="29">
        <f>D101*2</f>
        <v>6</v>
      </c>
      <c r="G101" s="50"/>
      <c r="H101" s="50"/>
      <c r="I101" s="50"/>
      <c r="J101" s="50"/>
      <c r="K101" s="50"/>
    </row>
    <row r="102" spans="1:11" ht="21" customHeight="1">
      <c r="A102" s="203"/>
      <c r="B102" s="6"/>
      <c r="C102" s="16" t="s">
        <v>73</v>
      </c>
      <c r="D102" s="29">
        <f>COUNTIF(D95:D98,"Non (n'a pas été pris en compte)")</f>
        <v>0</v>
      </c>
      <c r="E102" s="30">
        <f>D102/D103</f>
        <v>0</v>
      </c>
      <c r="F102" s="29">
        <f>D102*1</f>
        <v>0</v>
      </c>
      <c r="G102" s="50"/>
      <c r="H102" s="50"/>
      <c r="I102" s="50"/>
      <c r="J102" s="50"/>
      <c r="K102" s="50"/>
    </row>
    <row r="103" spans="1:11" ht="21" customHeight="1">
      <c r="A103" s="203"/>
      <c r="B103" s="6"/>
      <c r="C103" s="18" t="s">
        <v>58</v>
      </c>
      <c r="D103" s="17">
        <f>SUM(D100:D102)</f>
        <v>4</v>
      </c>
      <c r="E103" s="17"/>
      <c r="F103" s="17">
        <f>SUM(F100:F102)</f>
        <v>9</v>
      </c>
      <c r="G103" s="17"/>
      <c r="H103" s="17"/>
      <c r="I103" s="17"/>
      <c r="J103" s="17"/>
      <c r="K103" s="17"/>
    </row>
    <row r="104" spans="1:11" ht="29.1" customHeight="1">
      <c r="A104" s="203"/>
      <c r="B104" s="10">
        <v>9</v>
      </c>
      <c r="C104" s="11" t="s">
        <v>112</v>
      </c>
      <c r="D104" s="53" t="s">
        <v>42</v>
      </c>
      <c r="E104" s="73"/>
      <c r="F104" s="50"/>
      <c r="G104" s="50"/>
      <c r="H104" s="50"/>
      <c r="I104" s="50"/>
      <c r="J104" s="50"/>
      <c r="K104" s="50"/>
    </row>
    <row r="105" spans="1:11">
      <c r="A105" s="203"/>
      <c r="B105" s="6"/>
      <c r="C105" s="50"/>
      <c r="D105" s="50"/>
      <c r="E105" s="50"/>
      <c r="F105" s="50"/>
      <c r="G105" s="50"/>
      <c r="H105" s="50"/>
      <c r="I105" s="50"/>
      <c r="J105" s="50"/>
      <c r="K105" s="50"/>
    </row>
    <row r="106" spans="1:11" ht="47.25">
      <c r="A106" s="203"/>
      <c r="B106" s="63">
        <v>9.1</v>
      </c>
      <c r="C106" s="64" t="s">
        <v>113</v>
      </c>
      <c r="D106" s="94" t="s">
        <v>383</v>
      </c>
      <c r="E106" s="62"/>
      <c r="F106" s="62"/>
      <c r="G106" s="99"/>
      <c r="H106" s="99"/>
      <c r="I106" s="50"/>
      <c r="J106" s="50"/>
      <c r="K106" s="50"/>
    </row>
    <row r="107" spans="1:11" ht="35.1" customHeight="1">
      <c r="A107" s="203"/>
      <c r="B107" s="63">
        <v>9.1999999999999993</v>
      </c>
      <c r="C107" s="64" t="s">
        <v>114</v>
      </c>
      <c r="D107" s="94" t="s">
        <v>382</v>
      </c>
      <c r="E107" s="62"/>
      <c r="F107" s="62"/>
      <c r="G107" s="99"/>
      <c r="H107" s="99"/>
      <c r="I107" s="50"/>
      <c r="J107" s="50"/>
      <c r="K107" s="50"/>
    </row>
    <row r="108" spans="1:11" ht="35.1" customHeight="1">
      <c r="A108" s="203"/>
      <c r="B108" s="63">
        <v>9.3000000000000007</v>
      </c>
      <c r="C108" s="64" t="s">
        <v>115</v>
      </c>
      <c r="D108" s="94" t="s">
        <v>382</v>
      </c>
      <c r="E108" s="62"/>
      <c r="F108" s="62"/>
      <c r="G108" s="99"/>
      <c r="H108" s="99"/>
      <c r="I108" s="50"/>
      <c r="J108" s="50"/>
      <c r="K108" s="50"/>
    </row>
    <row r="109" spans="1:11" ht="35.1" customHeight="1">
      <c r="A109" s="203"/>
      <c r="B109" s="63">
        <v>9.4</v>
      </c>
      <c r="C109" s="64" t="s">
        <v>116</v>
      </c>
      <c r="D109" s="94" t="s">
        <v>382</v>
      </c>
      <c r="E109" s="62"/>
      <c r="F109" s="62"/>
      <c r="G109" s="99"/>
      <c r="H109" s="99"/>
      <c r="I109" s="50"/>
      <c r="J109" s="50"/>
      <c r="K109" s="50"/>
    </row>
    <row r="110" spans="1:11">
      <c r="A110" s="203"/>
      <c r="B110" s="50"/>
      <c r="D110" s="13" t="s">
        <v>54</v>
      </c>
      <c r="E110" s="13" t="s">
        <v>55</v>
      </c>
      <c r="F110" s="13" t="s">
        <v>70</v>
      </c>
      <c r="G110" s="17"/>
      <c r="H110" s="17"/>
      <c r="I110" s="17"/>
      <c r="J110" s="17"/>
      <c r="K110" s="17"/>
    </row>
    <row r="111" spans="1:11" ht="21" customHeight="1">
      <c r="A111" s="203"/>
      <c r="B111" s="6"/>
      <c r="C111" s="14" t="s">
        <v>71</v>
      </c>
      <c r="D111" s="29">
        <f>COUNTIF(D106:D109,"Oui (complété)")</f>
        <v>3</v>
      </c>
      <c r="E111" s="30">
        <f>D111/D114</f>
        <v>0.75</v>
      </c>
      <c r="F111" s="29">
        <f>D111*3</f>
        <v>9</v>
      </c>
      <c r="G111" s="50"/>
      <c r="H111" s="50"/>
      <c r="I111" s="50"/>
      <c r="J111" s="50"/>
      <c r="K111" s="50"/>
    </row>
    <row r="112" spans="1:11" ht="21" customHeight="1">
      <c r="A112" s="203"/>
      <c r="B112" s="6"/>
      <c r="C112" s="15" t="s">
        <v>72</v>
      </c>
      <c r="D112" s="29">
        <f>COUNTIF(D106:D109,"Peut-être (en cours)")</f>
        <v>1</v>
      </c>
      <c r="E112" s="30">
        <f>D112/D114</f>
        <v>0.25</v>
      </c>
      <c r="F112" s="29">
        <f>D112*2</f>
        <v>2</v>
      </c>
      <c r="G112" s="50"/>
      <c r="H112" s="50"/>
      <c r="I112" s="50"/>
      <c r="J112" s="50"/>
      <c r="K112" s="50"/>
    </row>
    <row r="113" spans="1:11" ht="21" customHeight="1">
      <c r="A113" s="203"/>
      <c r="B113" s="6"/>
      <c r="C113" s="16" t="s">
        <v>73</v>
      </c>
      <c r="D113" s="29">
        <f>COUNTIF(D106:D109,"Non (n'a pas été pris en compte)")</f>
        <v>0</v>
      </c>
      <c r="E113" s="30">
        <f>D113/D114</f>
        <v>0</v>
      </c>
      <c r="F113" s="29">
        <f>D113*1</f>
        <v>0</v>
      </c>
      <c r="G113" s="50"/>
      <c r="H113" s="50"/>
      <c r="I113" s="50"/>
      <c r="J113" s="50"/>
      <c r="K113" s="50"/>
    </row>
    <row r="114" spans="1:11" ht="21" customHeight="1">
      <c r="A114" s="203"/>
      <c r="B114" s="6"/>
      <c r="C114" s="18" t="s">
        <v>58</v>
      </c>
      <c r="D114" s="17">
        <f>SUM(D111:D113)</f>
        <v>4</v>
      </c>
      <c r="E114" s="17"/>
      <c r="F114" s="17">
        <f>SUM(F111:F113)</f>
        <v>11</v>
      </c>
      <c r="G114" s="17"/>
      <c r="H114" s="17"/>
      <c r="I114" s="17"/>
      <c r="J114" s="17"/>
      <c r="K114" s="17"/>
    </row>
    <row r="115" spans="1:11" ht="32.25" customHeight="1">
      <c r="A115" s="203"/>
      <c r="B115" s="10">
        <v>10</v>
      </c>
      <c r="C115" s="11" t="s">
        <v>117</v>
      </c>
      <c r="D115" s="53" t="s">
        <v>42</v>
      </c>
      <c r="E115" s="73"/>
      <c r="F115" s="50"/>
      <c r="G115" s="50"/>
      <c r="H115" s="50"/>
      <c r="I115" s="50"/>
      <c r="J115" s="50"/>
      <c r="K115" s="50"/>
    </row>
    <row r="116" spans="1:11">
      <c r="A116" s="203"/>
      <c r="B116" s="6"/>
      <c r="D116" s="50"/>
      <c r="E116" s="50"/>
      <c r="F116" s="50"/>
      <c r="G116" s="50"/>
      <c r="H116" s="50"/>
      <c r="I116" s="50"/>
      <c r="J116" s="50"/>
      <c r="K116" s="50"/>
    </row>
    <row r="117" spans="1:11" ht="36.950000000000003" customHeight="1">
      <c r="A117" s="203"/>
      <c r="B117" s="50"/>
      <c r="C117" s="12" t="s">
        <v>118</v>
      </c>
      <c r="D117" s="50"/>
      <c r="E117" s="50"/>
      <c r="F117" s="50"/>
      <c r="G117" s="50"/>
      <c r="H117" s="50"/>
      <c r="I117" s="50"/>
      <c r="J117" s="50"/>
      <c r="K117" s="50"/>
    </row>
    <row r="118" spans="1:11">
      <c r="A118" s="203"/>
      <c r="B118" s="6"/>
      <c r="D118" s="50"/>
      <c r="E118" s="50"/>
      <c r="F118" s="50"/>
      <c r="G118" s="50"/>
      <c r="H118" s="50"/>
      <c r="I118" s="50"/>
      <c r="J118" s="50"/>
      <c r="K118" s="50"/>
    </row>
    <row r="119" spans="1:11" ht="35.1" customHeight="1">
      <c r="A119" s="203"/>
      <c r="B119" s="63">
        <v>10.1</v>
      </c>
      <c r="C119" s="64" t="s">
        <v>119</v>
      </c>
      <c r="D119" s="94" t="s">
        <v>382</v>
      </c>
      <c r="E119" s="62"/>
      <c r="F119" s="62"/>
      <c r="G119" s="99"/>
      <c r="H119" s="99"/>
      <c r="I119" s="50"/>
      <c r="J119" s="50"/>
      <c r="K119" s="50"/>
    </row>
    <row r="120" spans="1:11" ht="35.1" customHeight="1">
      <c r="A120" s="203"/>
      <c r="B120" s="63">
        <v>10.199999999999999</v>
      </c>
      <c r="C120" s="64" t="s">
        <v>120</v>
      </c>
      <c r="D120" s="94" t="s">
        <v>382</v>
      </c>
      <c r="E120" s="62"/>
      <c r="F120" s="62"/>
      <c r="G120" s="99"/>
      <c r="H120" s="99"/>
      <c r="I120" s="50"/>
      <c r="J120" s="50"/>
      <c r="K120" s="50"/>
    </row>
    <row r="121" spans="1:11" ht="35.1" customHeight="1">
      <c r="A121" s="203"/>
      <c r="B121" s="63">
        <v>10.3</v>
      </c>
      <c r="C121" s="64" t="s">
        <v>121</v>
      </c>
      <c r="D121" s="94" t="s">
        <v>382</v>
      </c>
      <c r="E121" s="62"/>
      <c r="F121" s="62"/>
      <c r="G121" s="99"/>
      <c r="H121" s="99"/>
      <c r="I121" s="50"/>
      <c r="J121" s="50"/>
      <c r="K121" s="50"/>
    </row>
    <row r="122" spans="1:11" ht="35.1" customHeight="1">
      <c r="A122" s="203"/>
      <c r="B122" s="63">
        <v>10.4</v>
      </c>
      <c r="C122" s="64" t="s">
        <v>122</v>
      </c>
      <c r="D122" s="94" t="s">
        <v>382</v>
      </c>
      <c r="E122" s="62"/>
      <c r="F122" s="62"/>
      <c r="G122" s="99"/>
      <c r="H122" s="99"/>
      <c r="I122" s="50"/>
      <c r="J122" s="50"/>
      <c r="K122" s="50"/>
    </row>
    <row r="123" spans="1:11">
      <c r="A123" s="203"/>
      <c r="B123" s="50"/>
      <c r="D123" s="13" t="s">
        <v>54</v>
      </c>
      <c r="E123" s="13" t="s">
        <v>55</v>
      </c>
      <c r="F123" s="13" t="s">
        <v>70</v>
      </c>
      <c r="G123" s="17"/>
      <c r="H123" s="17"/>
      <c r="I123" s="17"/>
      <c r="J123" s="17"/>
      <c r="K123" s="17"/>
    </row>
    <row r="124" spans="1:11" ht="21" customHeight="1">
      <c r="A124" s="203"/>
      <c r="B124" s="6"/>
      <c r="C124" s="14" t="s">
        <v>71</v>
      </c>
      <c r="D124" s="29">
        <f>COUNTIF(D119:D122,"Oui (complété)")</f>
        <v>4</v>
      </c>
      <c r="E124" s="30">
        <f>D124/D127</f>
        <v>1</v>
      </c>
      <c r="F124" s="29">
        <f>D124*3</f>
        <v>12</v>
      </c>
      <c r="G124" s="50"/>
      <c r="H124" s="50"/>
      <c r="I124" s="50"/>
      <c r="J124" s="50"/>
      <c r="K124" s="50"/>
    </row>
    <row r="125" spans="1:11" ht="21" customHeight="1">
      <c r="A125" s="203"/>
      <c r="B125" s="6"/>
      <c r="C125" s="15" t="s">
        <v>72</v>
      </c>
      <c r="D125" s="29">
        <f>COUNTIF(D119:D122,"Peut-être (en cours)")</f>
        <v>0</v>
      </c>
      <c r="E125" s="30">
        <f>D125/D127</f>
        <v>0</v>
      </c>
      <c r="F125" s="29">
        <f>D125*2</f>
        <v>0</v>
      </c>
      <c r="G125" s="50"/>
      <c r="H125" s="50"/>
      <c r="I125" s="50"/>
      <c r="J125" s="50"/>
      <c r="K125" s="50"/>
    </row>
    <row r="126" spans="1:11" ht="21" customHeight="1">
      <c r="A126" s="203"/>
      <c r="B126" s="6"/>
      <c r="C126" s="16" t="s">
        <v>73</v>
      </c>
      <c r="D126" s="29">
        <f>COUNTIF(D119:D122,"Non (n'a pas été pris en compte)")</f>
        <v>0</v>
      </c>
      <c r="E126" s="30">
        <f>D126/D127</f>
        <v>0</v>
      </c>
      <c r="F126" s="29">
        <f>D126*1</f>
        <v>0</v>
      </c>
      <c r="G126" s="50"/>
      <c r="H126" s="50"/>
      <c r="I126" s="50"/>
      <c r="J126" s="50"/>
      <c r="K126" s="50"/>
    </row>
    <row r="127" spans="1:11" ht="21" customHeight="1">
      <c r="A127" s="203"/>
      <c r="B127" s="6"/>
      <c r="C127" s="18" t="s">
        <v>58</v>
      </c>
      <c r="D127" s="17">
        <f>SUM(D124:D126)</f>
        <v>4</v>
      </c>
      <c r="E127" s="17"/>
      <c r="F127" s="17">
        <f>SUM(F124:F126)</f>
        <v>12</v>
      </c>
      <c r="G127" s="17"/>
      <c r="H127" s="17"/>
      <c r="I127" s="17"/>
      <c r="J127" s="17"/>
      <c r="K127" s="17"/>
    </row>
    <row r="128" spans="1:11" ht="21.95" customHeight="1">
      <c r="A128" s="203"/>
      <c r="B128" s="50"/>
      <c r="C128" s="74"/>
      <c r="D128" s="50"/>
      <c r="E128" s="50"/>
      <c r="F128" s="50"/>
      <c r="G128" s="50"/>
      <c r="H128" s="50"/>
      <c r="I128" s="50"/>
      <c r="J128" s="50"/>
      <c r="K128" s="50"/>
    </row>
    <row r="129" spans="1:11">
      <c r="A129" s="203"/>
      <c r="B129" s="6"/>
      <c r="C129" s="13" t="s">
        <v>124</v>
      </c>
      <c r="D129" s="13" t="s">
        <v>54</v>
      </c>
      <c r="E129" s="13" t="s">
        <v>55</v>
      </c>
      <c r="F129" s="13" t="s">
        <v>70</v>
      </c>
      <c r="G129" s="17"/>
      <c r="H129" s="17"/>
      <c r="I129" s="17"/>
      <c r="J129" s="17"/>
      <c r="K129" s="17"/>
    </row>
    <row r="130" spans="1:11" ht="21" customHeight="1">
      <c r="A130" s="203"/>
      <c r="B130" s="6"/>
      <c r="C130" s="14" t="s">
        <v>71</v>
      </c>
      <c r="D130" s="19">
        <f>D124+D111+D100+D89+D78+D70+D49+D39+D28</f>
        <v>30</v>
      </c>
      <c r="E130" s="25">
        <f>D130/D133</f>
        <v>0.73170731707317072</v>
      </c>
      <c r="F130" s="19">
        <f>F124+F111+F100+F89+F78+F70+F49+F39+F28</f>
        <v>90</v>
      </c>
      <c r="G130" s="50"/>
      <c r="H130" s="50"/>
      <c r="I130" s="50"/>
      <c r="J130" s="50"/>
      <c r="K130" s="50"/>
    </row>
    <row r="131" spans="1:11" ht="21" customHeight="1">
      <c r="A131" s="203"/>
      <c r="B131" s="6"/>
      <c r="C131" s="15" t="s">
        <v>72</v>
      </c>
      <c r="D131" s="24">
        <f>D125+D112+D101+D90+D79+D71+D50+D40+D29</f>
        <v>10</v>
      </c>
      <c r="E131" s="26">
        <f>D131/D133</f>
        <v>0.24390243902439024</v>
      </c>
      <c r="F131" s="24">
        <f>F125+F112+F101+F90+F79+F71+F50+F40+F29</f>
        <v>20</v>
      </c>
      <c r="G131" s="50"/>
      <c r="H131" s="50"/>
      <c r="I131" s="50"/>
      <c r="J131" s="50"/>
      <c r="K131" s="50"/>
    </row>
    <row r="132" spans="1:11" ht="21" customHeight="1">
      <c r="A132" s="203"/>
      <c r="B132" s="6"/>
      <c r="C132" s="16" t="s">
        <v>73</v>
      </c>
      <c r="D132" s="20">
        <f>D126+D113+D102+D91+D80+D72+D51+D41+D30</f>
        <v>1</v>
      </c>
      <c r="E132" s="27">
        <f>D132/D133</f>
        <v>2.4390243902439025E-2</v>
      </c>
      <c r="F132" s="20">
        <f>D132*1</f>
        <v>1</v>
      </c>
      <c r="G132" s="50"/>
      <c r="H132" s="50"/>
      <c r="I132" s="50"/>
      <c r="J132" s="50"/>
      <c r="K132" s="50"/>
    </row>
    <row r="133" spans="1:11" ht="21" customHeight="1">
      <c r="A133" s="203"/>
      <c r="B133" s="6"/>
      <c r="C133" s="18" t="s">
        <v>58</v>
      </c>
      <c r="D133" s="17">
        <f>SUM(D130:D132)</f>
        <v>41</v>
      </c>
      <c r="E133" s="18"/>
      <c r="F133" s="17">
        <f>SUM(F130:F132)</f>
        <v>111</v>
      </c>
      <c r="G133" s="17"/>
      <c r="H133" s="17"/>
      <c r="I133" s="17"/>
      <c r="J133" s="17"/>
      <c r="K133" s="17"/>
    </row>
    <row r="134" spans="1:11" ht="21.95" customHeight="1">
      <c r="A134" s="50"/>
      <c r="B134" s="50"/>
      <c r="C134" s="74"/>
      <c r="D134" s="50"/>
      <c r="E134" s="50"/>
      <c r="F134" s="50"/>
      <c r="G134" s="50"/>
      <c r="H134" s="50"/>
      <c r="I134" s="50"/>
      <c r="J134" s="50"/>
      <c r="K134" s="50"/>
    </row>
    <row r="135" spans="1:11" ht="30" customHeight="1">
      <c r="A135" s="202" t="s">
        <v>125</v>
      </c>
      <c r="B135" s="198" t="s">
        <v>126</v>
      </c>
      <c r="C135" s="198"/>
      <c r="D135" s="198"/>
      <c r="E135" s="198"/>
      <c r="F135" s="198"/>
      <c r="G135" s="181" t="s">
        <v>43</v>
      </c>
      <c r="H135" s="181" t="s">
        <v>44</v>
      </c>
      <c r="I135" s="186" t="s">
        <v>29</v>
      </c>
      <c r="J135" s="186"/>
      <c r="K135" s="175" t="s">
        <v>17</v>
      </c>
    </row>
    <row r="136" spans="1:11" ht="41.1" customHeight="1">
      <c r="A136" s="202"/>
      <c r="B136" s="10">
        <v>11</v>
      </c>
      <c r="C136" s="11" t="s">
        <v>127</v>
      </c>
      <c r="D136" s="53"/>
      <c r="E136" s="73"/>
      <c r="F136" s="50"/>
      <c r="G136" s="50"/>
      <c r="H136" s="50"/>
      <c r="I136" s="187" t="s">
        <v>30</v>
      </c>
      <c r="J136" s="187"/>
      <c r="K136" s="176" t="s">
        <v>19</v>
      </c>
    </row>
    <row r="137" spans="1:11" s="23" customFormat="1" ht="17.25" customHeight="1">
      <c r="A137" s="202"/>
      <c r="B137" s="21"/>
      <c r="C137" s="78"/>
      <c r="D137" s="79"/>
      <c r="E137" s="73"/>
      <c r="F137" s="50"/>
      <c r="G137" s="50"/>
      <c r="H137" s="50"/>
      <c r="I137" s="188" t="s">
        <v>31</v>
      </c>
      <c r="J137" s="188"/>
      <c r="K137" s="177" t="s">
        <v>21</v>
      </c>
    </row>
    <row r="138" spans="1:11" ht="32.25" customHeight="1">
      <c r="A138" s="202"/>
      <c r="B138" s="10">
        <v>11</v>
      </c>
      <c r="C138" s="11" t="s">
        <v>128</v>
      </c>
      <c r="D138" s="53" t="s">
        <v>42</v>
      </c>
      <c r="E138" s="73"/>
      <c r="F138" s="50"/>
      <c r="G138" s="50"/>
      <c r="H138" s="50"/>
      <c r="I138" s="189" t="s">
        <v>32</v>
      </c>
      <c r="J138" s="189"/>
      <c r="K138" s="178" t="s">
        <v>23</v>
      </c>
    </row>
    <row r="139" spans="1:11" s="3" customFormat="1">
      <c r="A139" s="202"/>
      <c r="B139" s="1"/>
      <c r="C139" s="54"/>
      <c r="D139" s="54"/>
      <c r="E139" s="54"/>
      <c r="F139" s="54"/>
      <c r="G139" s="54"/>
      <c r="H139" s="54"/>
      <c r="I139" s="191" t="s">
        <v>33</v>
      </c>
      <c r="J139" s="191"/>
      <c r="K139" s="51" t="s">
        <v>25</v>
      </c>
    </row>
    <row r="140" spans="1:11" s="3" customFormat="1" ht="35.1" customHeight="1">
      <c r="A140" s="202"/>
      <c r="B140" s="67">
        <v>11.1</v>
      </c>
      <c r="C140" s="68" t="s">
        <v>129</v>
      </c>
      <c r="D140" s="94" t="s">
        <v>383</v>
      </c>
      <c r="E140" s="69"/>
      <c r="F140" s="69"/>
      <c r="G140" s="101"/>
      <c r="H140" s="101"/>
      <c r="I140" s="190" t="s">
        <v>34</v>
      </c>
      <c r="J140" s="190"/>
      <c r="K140" s="52" t="s">
        <v>27</v>
      </c>
    </row>
    <row r="141" spans="1:11" s="3" customFormat="1" ht="35.1" customHeight="1">
      <c r="A141" s="202"/>
      <c r="B141" s="67">
        <v>11.2</v>
      </c>
      <c r="C141" s="68" t="s">
        <v>130</v>
      </c>
      <c r="D141" s="94" t="s">
        <v>382</v>
      </c>
      <c r="E141" s="69"/>
      <c r="F141" s="69"/>
      <c r="G141" s="101"/>
      <c r="H141" s="101"/>
    </row>
    <row r="142" spans="1:11" s="3" customFormat="1" ht="35.1" customHeight="1">
      <c r="A142" s="202"/>
      <c r="B142" s="67">
        <v>11.3</v>
      </c>
      <c r="C142" s="68" t="s">
        <v>131</v>
      </c>
      <c r="D142" s="94" t="s">
        <v>382</v>
      </c>
      <c r="E142" s="69"/>
      <c r="F142" s="69"/>
      <c r="G142" s="101"/>
      <c r="H142" s="101"/>
    </row>
    <row r="143" spans="1:11" s="3" customFormat="1" ht="35.1" customHeight="1">
      <c r="A143" s="202"/>
      <c r="B143" s="67">
        <v>11.4</v>
      </c>
      <c r="C143" s="68" t="s">
        <v>132</v>
      </c>
      <c r="D143" s="94" t="s">
        <v>382</v>
      </c>
      <c r="E143" s="69"/>
      <c r="F143" s="69"/>
      <c r="G143" s="101"/>
      <c r="H143" s="101"/>
    </row>
    <row r="144" spans="1:11">
      <c r="A144" s="202"/>
      <c r="B144" s="6"/>
      <c r="C144" s="50"/>
      <c r="D144" s="50"/>
      <c r="E144" s="50"/>
      <c r="F144" s="50"/>
      <c r="G144" s="50"/>
      <c r="H144" s="50"/>
    </row>
    <row r="145" spans="1:8" ht="30.95" customHeight="1">
      <c r="A145" s="202"/>
      <c r="B145" s="10">
        <v>11</v>
      </c>
      <c r="C145" s="11" t="s">
        <v>133</v>
      </c>
      <c r="D145" s="53" t="s">
        <v>42</v>
      </c>
      <c r="E145" s="50"/>
      <c r="F145" s="50"/>
      <c r="G145" s="50"/>
      <c r="H145" s="50"/>
    </row>
    <row r="146" spans="1:8">
      <c r="A146" s="202"/>
      <c r="B146" s="6"/>
      <c r="C146" s="50"/>
      <c r="E146" s="50"/>
      <c r="F146" s="50"/>
      <c r="G146" s="50"/>
      <c r="H146" s="50"/>
    </row>
    <row r="147" spans="1:8" ht="35.1" customHeight="1">
      <c r="A147" s="202"/>
      <c r="B147" s="70">
        <v>11.5</v>
      </c>
      <c r="C147" s="68" t="s">
        <v>134</v>
      </c>
      <c r="D147" s="94" t="s">
        <v>382</v>
      </c>
      <c r="E147" s="71"/>
      <c r="F147" s="71"/>
      <c r="G147" s="102"/>
      <c r="H147" s="102"/>
    </row>
    <row r="148" spans="1:8" ht="35.1" customHeight="1">
      <c r="A148" s="202"/>
      <c r="B148" s="70">
        <v>11.6</v>
      </c>
      <c r="C148" s="68" t="s">
        <v>135</v>
      </c>
      <c r="D148" s="94" t="s">
        <v>382</v>
      </c>
      <c r="E148" s="71"/>
      <c r="F148" s="71"/>
      <c r="G148" s="102"/>
      <c r="H148" s="102"/>
    </row>
    <row r="149" spans="1:8" ht="35.1" customHeight="1">
      <c r="A149" s="202"/>
      <c r="B149" s="70">
        <v>11.7</v>
      </c>
      <c r="C149" s="68" t="s">
        <v>136</v>
      </c>
      <c r="D149" s="94" t="s">
        <v>382</v>
      </c>
      <c r="E149" s="71"/>
      <c r="F149" s="71"/>
      <c r="G149" s="102"/>
      <c r="H149" s="102"/>
    </row>
    <row r="150" spans="1:8">
      <c r="A150" s="202"/>
      <c r="B150" s="6"/>
      <c r="C150" s="50"/>
      <c r="D150" s="50"/>
      <c r="E150" s="50"/>
      <c r="F150" s="50"/>
      <c r="G150" s="50"/>
      <c r="H150" s="50"/>
    </row>
    <row r="151" spans="1:8" ht="30.95" customHeight="1">
      <c r="A151" s="202"/>
      <c r="B151" s="10">
        <v>11</v>
      </c>
      <c r="C151" s="11" t="s">
        <v>379</v>
      </c>
      <c r="D151" s="53" t="s">
        <v>42</v>
      </c>
      <c r="E151" s="73"/>
      <c r="F151" s="50"/>
      <c r="G151" s="50"/>
      <c r="H151" s="50"/>
    </row>
    <row r="152" spans="1:8">
      <c r="A152" s="202"/>
      <c r="B152" s="6"/>
      <c r="C152" s="50"/>
      <c r="D152" s="50"/>
      <c r="E152" s="50"/>
      <c r="F152" s="50"/>
      <c r="G152" s="50"/>
      <c r="H152" s="50"/>
    </row>
    <row r="153" spans="1:8" ht="35.1" customHeight="1">
      <c r="A153" s="202"/>
      <c r="B153" s="70">
        <v>11.8</v>
      </c>
      <c r="C153" s="68" t="s">
        <v>380</v>
      </c>
      <c r="D153" s="94" t="s">
        <v>382</v>
      </c>
      <c r="E153" s="71"/>
      <c r="F153" s="71"/>
      <c r="G153" s="102"/>
      <c r="H153" s="102"/>
    </row>
    <row r="154" spans="1:8" ht="35.1" customHeight="1">
      <c r="A154" s="202"/>
      <c r="B154" s="70">
        <v>11.9</v>
      </c>
      <c r="C154" s="68" t="s">
        <v>381</v>
      </c>
      <c r="D154" s="94" t="s">
        <v>382</v>
      </c>
      <c r="E154" s="71"/>
      <c r="F154" s="71"/>
      <c r="G154" s="102"/>
      <c r="H154" s="102"/>
    </row>
    <row r="155" spans="1:8" ht="35.1" customHeight="1">
      <c r="A155" s="202"/>
      <c r="B155" s="70" t="s">
        <v>137</v>
      </c>
      <c r="C155" s="68" t="s">
        <v>138</v>
      </c>
      <c r="D155" s="94" t="s">
        <v>382</v>
      </c>
      <c r="E155" s="71"/>
      <c r="F155" s="71"/>
      <c r="G155" s="102"/>
      <c r="H155" s="102"/>
    </row>
    <row r="156" spans="1:8">
      <c r="A156" s="202"/>
      <c r="B156" s="6"/>
      <c r="C156" s="50"/>
      <c r="D156" s="50"/>
      <c r="E156" s="50"/>
      <c r="F156" s="50"/>
      <c r="G156" s="50"/>
      <c r="H156" s="50"/>
    </row>
    <row r="157" spans="1:8" ht="33" customHeight="1">
      <c r="A157" s="202"/>
      <c r="B157" s="10">
        <v>11</v>
      </c>
      <c r="C157" s="11" t="s">
        <v>139</v>
      </c>
      <c r="D157" s="53" t="s">
        <v>42</v>
      </c>
      <c r="E157" s="73"/>
      <c r="F157" s="50"/>
      <c r="G157" s="50"/>
      <c r="H157" s="50"/>
    </row>
    <row r="158" spans="1:8">
      <c r="A158" s="202"/>
      <c r="B158" s="6"/>
      <c r="C158" s="50"/>
      <c r="E158" s="50"/>
      <c r="F158" s="50"/>
      <c r="G158" s="50"/>
      <c r="H158" s="50"/>
    </row>
    <row r="159" spans="1:8" ht="35.1" customHeight="1">
      <c r="A159" s="202"/>
      <c r="B159" s="70">
        <v>11.11</v>
      </c>
      <c r="C159" s="68" t="s">
        <v>140</v>
      </c>
      <c r="D159" s="72" t="s">
        <v>382</v>
      </c>
      <c r="E159" s="71"/>
      <c r="F159" s="71"/>
      <c r="G159" s="61"/>
      <c r="H159" s="61"/>
    </row>
    <row r="160" spans="1:8">
      <c r="A160" s="202"/>
      <c r="B160" s="6"/>
      <c r="C160" s="50"/>
      <c r="D160" s="50"/>
      <c r="E160" s="50"/>
      <c r="F160" s="50"/>
      <c r="G160" s="50"/>
      <c r="H160" s="50"/>
    </row>
    <row r="161" spans="1:8" ht="30.95" customHeight="1">
      <c r="A161" s="202"/>
      <c r="B161" s="10">
        <v>11</v>
      </c>
      <c r="C161" s="11" t="s">
        <v>141</v>
      </c>
      <c r="D161" s="53" t="s">
        <v>42</v>
      </c>
      <c r="E161" s="73"/>
      <c r="F161" s="50"/>
      <c r="G161" s="50"/>
      <c r="H161" s="50"/>
    </row>
    <row r="162" spans="1:8">
      <c r="A162" s="202"/>
      <c r="B162" s="6"/>
      <c r="C162" s="50"/>
      <c r="D162" s="50"/>
      <c r="E162" s="50"/>
      <c r="F162" s="50"/>
      <c r="G162" s="50"/>
      <c r="H162" s="50"/>
    </row>
    <row r="163" spans="1:8" ht="35.1" customHeight="1">
      <c r="A163" s="202"/>
      <c r="B163" s="70">
        <v>11.12</v>
      </c>
      <c r="C163" s="68" t="s">
        <v>142</v>
      </c>
      <c r="D163" s="94" t="s">
        <v>382</v>
      </c>
      <c r="E163" s="71"/>
      <c r="F163" s="71"/>
      <c r="G163" s="102"/>
      <c r="H163" s="102"/>
    </row>
    <row r="164" spans="1:8" ht="35.1" customHeight="1">
      <c r="A164" s="202"/>
      <c r="B164" s="70">
        <v>11.13</v>
      </c>
      <c r="C164" s="68" t="s">
        <v>143</v>
      </c>
      <c r="D164" s="94" t="s">
        <v>383</v>
      </c>
      <c r="E164" s="71"/>
      <c r="F164" s="71"/>
      <c r="G164" s="102"/>
      <c r="H164" s="102"/>
    </row>
    <row r="165" spans="1:8">
      <c r="A165" s="202"/>
      <c r="B165" s="6"/>
      <c r="C165" s="76"/>
      <c r="D165" s="75"/>
      <c r="E165" s="77"/>
      <c r="F165" s="77"/>
      <c r="G165" s="50"/>
      <c r="H165" s="50"/>
    </row>
    <row r="166" spans="1:8" ht="30.95" customHeight="1">
      <c r="A166" s="202"/>
      <c r="B166" s="10">
        <v>11</v>
      </c>
      <c r="C166" s="11" t="s">
        <v>144</v>
      </c>
      <c r="D166" s="53" t="s">
        <v>42</v>
      </c>
      <c r="E166" s="73"/>
      <c r="F166" s="50"/>
      <c r="G166" s="50"/>
      <c r="H166" s="50"/>
    </row>
    <row r="167" spans="1:8">
      <c r="A167" s="202"/>
      <c r="B167" s="6"/>
      <c r="C167" s="50"/>
      <c r="D167" s="50"/>
      <c r="E167" s="50"/>
      <c r="F167" s="50"/>
      <c r="G167" s="50"/>
      <c r="H167" s="50"/>
    </row>
    <row r="168" spans="1:8" ht="35.1" customHeight="1">
      <c r="A168" s="202"/>
      <c r="B168" s="70">
        <v>11.14</v>
      </c>
      <c r="C168" s="68" t="s">
        <v>145</v>
      </c>
      <c r="D168" s="94" t="s">
        <v>382</v>
      </c>
      <c r="E168" s="71"/>
      <c r="F168" s="71"/>
      <c r="G168" s="102"/>
      <c r="H168" s="102"/>
    </row>
    <row r="169" spans="1:8" ht="35.1" customHeight="1">
      <c r="A169" s="202"/>
      <c r="B169" s="70">
        <v>11.15</v>
      </c>
      <c r="C169" s="68" t="s">
        <v>146</v>
      </c>
      <c r="D169" s="94" t="s">
        <v>383</v>
      </c>
      <c r="E169" s="71"/>
      <c r="F169" s="71"/>
      <c r="G169" s="102"/>
      <c r="H169" s="102"/>
    </row>
    <row r="170" spans="1:8" ht="35.1" customHeight="1">
      <c r="A170" s="202"/>
      <c r="B170" s="70">
        <v>11.16</v>
      </c>
      <c r="C170" s="68" t="s">
        <v>147</v>
      </c>
      <c r="D170" s="94" t="s">
        <v>382</v>
      </c>
      <c r="E170" s="71"/>
      <c r="F170" s="71"/>
      <c r="G170" s="102"/>
      <c r="H170" s="102"/>
    </row>
    <row r="171" spans="1:8" ht="35.1" customHeight="1">
      <c r="A171" s="202"/>
      <c r="B171" s="70">
        <v>11.17</v>
      </c>
      <c r="C171" s="68" t="s">
        <v>148</v>
      </c>
      <c r="D171" s="94" t="s">
        <v>382</v>
      </c>
      <c r="E171" s="71"/>
      <c r="F171" s="71"/>
      <c r="G171" s="102"/>
      <c r="H171" s="102"/>
    </row>
    <row r="172" spans="1:8" ht="35.1" customHeight="1">
      <c r="A172" s="202"/>
      <c r="B172" s="70">
        <v>11.18</v>
      </c>
      <c r="C172" s="68" t="s">
        <v>149</v>
      </c>
      <c r="D172" s="94" t="s">
        <v>382</v>
      </c>
      <c r="E172" s="71"/>
      <c r="F172" s="71"/>
      <c r="G172" s="102"/>
      <c r="H172" s="102"/>
    </row>
    <row r="173" spans="1:8">
      <c r="A173" s="202"/>
      <c r="B173" s="6"/>
      <c r="C173" s="76"/>
      <c r="D173" s="75"/>
      <c r="E173" s="77"/>
      <c r="F173" s="77"/>
      <c r="G173" s="50"/>
      <c r="H173" s="50"/>
    </row>
    <row r="174" spans="1:8" ht="30.95" customHeight="1">
      <c r="A174" s="202"/>
      <c r="B174" s="10">
        <v>11</v>
      </c>
      <c r="C174" s="11" t="s">
        <v>150</v>
      </c>
      <c r="D174" s="53" t="s">
        <v>42</v>
      </c>
      <c r="E174" s="73"/>
      <c r="F174" s="50"/>
      <c r="G174" s="50"/>
      <c r="H174" s="50"/>
    </row>
    <row r="175" spans="1:8">
      <c r="A175" s="202"/>
      <c r="B175" s="6"/>
      <c r="C175" s="50"/>
      <c r="D175" s="50"/>
      <c r="E175" s="50"/>
      <c r="F175" s="50"/>
      <c r="G175" s="50"/>
      <c r="H175" s="50"/>
    </row>
    <row r="176" spans="1:8" ht="35.1" customHeight="1">
      <c r="A176" s="202"/>
      <c r="B176" s="70">
        <v>11.19</v>
      </c>
      <c r="C176" s="68" t="s">
        <v>151</v>
      </c>
      <c r="D176" s="94" t="s">
        <v>383</v>
      </c>
      <c r="E176" s="71"/>
      <c r="F176" s="71"/>
      <c r="G176" s="102"/>
      <c r="H176" s="102"/>
    </row>
    <row r="177" spans="1:11" ht="35.1" customHeight="1">
      <c r="A177" s="202"/>
      <c r="B177" s="70" t="s">
        <v>152</v>
      </c>
      <c r="C177" s="68" t="s">
        <v>153</v>
      </c>
      <c r="D177" s="94" t="s">
        <v>382</v>
      </c>
      <c r="E177" s="71"/>
      <c r="F177" s="71"/>
      <c r="G177" s="102"/>
      <c r="H177" s="102"/>
    </row>
    <row r="178" spans="1:11" ht="35.1" customHeight="1">
      <c r="A178" s="202"/>
      <c r="B178" s="70">
        <v>11.21</v>
      </c>
      <c r="C178" s="68" t="s">
        <v>155</v>
      </c>
      <c r="D178" s="94" t="s">
        <v>382</v>
      </c>
      <c r="E178" s="71"/>
      <c r="F178" s="71"/>
      <c r="G178" s="102"/>
      <c r="H178" s="102"/>
    </row>
    <row r="179" spans="1:11">
      <c r="A179" s="202"/>
      <c r="B179" s="6"/>
      <c r="C179" s="76"/>
      <c r="D179" s="75"/>
      <c r="E179" s="77"/>
      <c r="F179" s="77"/>
      <c r="G179" s="50"/>
      <c r="H179" s="50"/>
    </row>
    <row r="180" spans="1:11" ht="30.95" customHeight="1">
      <c r="A180" s="202"/>
      <c r="B180" s="10">
        <v>11</v>
      </c>
      <c r="C180" s="11" t="s">
        <v>156</v>
      </c>
      <c r="D180" s="53" t="s">
        <v>42</v>
      </c>
      <c r="E180" s="73"/>
      <c r="F180" s="50"/>
      <c r="G180" s="50"/>
      <c r="H180" s="50"/>
    </row>
    <row r="181" spans="1:11">
      <c r="A181" s="202"/>
      <c r="B181" s="6"/>
      <c r="C181" s="50"/>
      <c r="D181" s="50"/>
      <c r="E181" s="50"/>
      <c r="F181" s="50"/>
      <c r="G181" s="50"/>
      <c r="H181" s="50"/>
    </row>
    <row r="182" spans="1:11" ht="35.1" customHeight="1">
      <c r="A182" s="202"/>
      <c r="B182" s="70">
        <v>11.22</v>
      </c>
      <c r="C182" s="68" t="s">
        <v>157</v>
      </c>
      <c r="D182" s="94" t="s">
        <v>382</v>
      </c>
      <c r="E182" s="71"/>
      <c r="F182" s="71"/>
      <c r="G182" s="102"/>
      <c r="H182" s="102"/>
    </row>
    <row r="183" spans="1:11" ht="35.1" customHeight="1">
      <c r="A183" s="202"/>
      <c r="B183" s="70">
        <v>11.23</v>
      </c>
      <c r="C183" s="68" t="s">
        <v>158</v>
      </c>
      <c r="D183" s="94" t="s">
        <v>382</v>
      </c>
      <c r="E183" s="71"/>
      <c r="F183" s="71"/>
      <c r="G183" s="102"/>
      <c r="H183" s="102"/>
    </row>
    <row r="184" spans="1:11">
      <c r="A184" s="202"/>
      <c r="B184" s="6"/>
      <c r="C184" s="76"/>
      <c r="D184" s="75"/>
      <c r="E184" s="77"/>
      <c r="F184" s="77"/>
      <c r="G184" s="50"/>
      <c r="H184" s="50"/>
    </row>
    <row r="185" spans="1:11">
      <c r="A185" s="202"/>
      <c r="B185" s="6"/>
      <c r="C185" s="13" t="s">
        <v>159</v>
      </c>
      <c r="D185" s="13" t="s">
        <v>54</v>
      </c>
      <c r="E185" s="13" t="s">
        <v>55</v>
      </c>
      <c r="F185" s="13" t="s">
        <v>70</v>
      </c>
      <c r="G185" s="17"/>
      <c r="H185" s="17"/>
      <c r="I185" s="17"/>
      <c r="J185" s="17"/>
      <c r="K185" s="17"/>
    </row>
    <row r="186" spans="1:11" ht="21" customHeight="1">
      <c r="A186" s="202"/>
      <c r="B186" s="6"/>
      <c r="C186" s="14" t="s">
        <v>71</v>
      </c>
      <c r="D186" s="19">
        <f>COUNTIF(D140:D183,"Oui (complété)")</f>
        <v>19</v>
      </c>
      <c r="E186" s="25">
        <f>D186/D189</f>
        <v>0.82608695652173914</v>
      </c>
      <c r="F186" s="19">
        <f>D186*3</f>
        <v>57</v>
      </c>
      <c r="G186" s="50"/>
      <c r="H186" s="50"/>
    </row>
    <row r="187" spans="1:11" ht="21" customHeight="1">
      <c r="A187" s="202"/>
      <c r="B187" s="6"/>
      <c r="C187" s="15" t="s">
        <v>72</v>
      </c>
      <c r="D187" s="24">
        <f>COUNTIF(D140:D183,"Peut-être (en cours)")</f>
        <v>4</v>
      </c>
      <c r="E187" s="26">
        <f>D187/D189</f>
        <v>0.17391304347826086</v>
      </c>
      <c r="F187" s="24">
        <f>D187*2</f>
        <v>8</v>
      </c>
      <c r="G187" s="50"/>
      <c r="H187" s="50"/>
    </row>
    <row r="188" spans="1:11" ht="21" customHeight="1">
      <c r="A188" s="202"/>
      <c r="B188" s="6"/>
      <c r="C188" s="16" t="s">
        <v>73</v>
      </c>
      <c r="D188" s="20">
        <f>COUNTIF(D140:D183,"Non (n'a pas été pris en compte)")</f>
        <v>0</v>
      </c>
      <c r="E188" s="27">
        <f>D188/D189</f>
        <v>0</v>
      </c>
      <c r="F188" s="20">
        <f>D188*1</f>
        <v>0</v>
      </c>
      <c r="G188" s="50"/>
      <c r="H188" s="50"/>
    </row>
    <row r="189" spans="1:11" ht="21" customHeight="1">
      <c r="A189" s="202"/>
      <c r="B189" s="6"/>
      <c r="C189" s="18" t="s">
        <v>58</v>
      </c>
      <c r="D189" s="17">
        <f>SUM(D186:D188)</f>
        <v>23</v>
      </c>
      <c r="E189" s="18"/>
      <c r="F189" s="17">
        <f>SUM(F186:F188)</f>
        <v>65</v>
      </c>
      <c r="G189" s="17"/>
      <c r="H189" s="17"/>
      <c r="I189" s="17"/>
      <c r="J189" s="17"/>
      <c r="K189" s="17"/>
    </row>
    <row r="191" spans="1:11">
      <c r="C191" s="81"/>
    </row>
  </sheetData>
  <sheetProtection algorithmName="SHA-512" hashValue="LHuLCMjrMrAnQwjm/9XDaoDw7y9QAzWK0rdDArw7HxPz1jMx3ePsRt94Q1KSOBHuJ2bE2mXAGRMoKA9/h/XNyQ==" saltValue="8LV2L/IM/yQ5Hl5TKj+Skw==" spinCount="100000" sheet="1" selectLockedCells="1"/>
  <autoFilter ref="B5:E192"/>
  <mergeCells count="26">
    <mergeCell ref="A1:K1"/>
    <mergeCell ref="B21:H21"/>
    <mergeCell ref="B135:F135"/>
    <mergeCell ref="B18:F18"/>
    <mergeCell ref="B3:F3"/>
    <mergeCell ref="A3:A16"/>
    <mergeCell ref="A135:A189"/>
    <mergeCell ref="A18:A133"/>
    <mergeCell ref="I8:J8"/>
    <mergeCell ref="I140:J140"/>
    <mergeCell ref="I21:J21"/>
    <mergeCell ref="I22:J22"/>
    <mergeCell ref="I23:J23"/>
    <mergeCell ref="I135:J135"/>
    <mergeCell ref="I136:J136"/>
    <mergeCell ref="I137:J137"/>
    <mergeCell ref="I138:J138"/>
    <mergeCell ref="I139:J139"/>
    <mergeCell ref="I18:J18"/>
    <mergeCell ref="I19:J19"/>
    <mergeCell ref="I20:J20"/>
    <mergeCell ref="I3:J3"/>
    <mergeCell ref="I4:J4"/>
    <mergeCell ref="I5:J5"/>
    <mergeCell ref="I6:J6"/>
    <mergeCell ref="I7:J7"/>
  </mergeCell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'Dropdown List'!$B$2:$B$4</xm:f>
          </x14:formula1>
          <xm:sqref>D176:D179 D153:D155 D140:D143 D159 D34:D37 D147:D149 D119:D122 D55:D68 D95:D98 D76 D84:D87 D45:D47 D182:D184 D163:D165 D106:D109 D168:D173 D25:D26 D24</xm:sqref>
        </x14:dataValidation>
        <x14:dataValidation type="list" allowBlank="1" showInputMessage="1" showErrorMessage="1">
          <x14:formula1>
            <xm:f>'Dropdown List'!$C$2:$C$4</xm:f>
          </x14:formula1>
          <xm:sqref>D12</xm:sqref>
        </x14:dataValidation>
        <x14:dataValidation type="list" allowBlank="1" showInputMessage="1" showErrorMessage="1">
          <x14:formula1>
            <xm:f>'Dropdown List'!$A$2:$A$3</xm:f>
          </x14:formula1>
          <xm:sqref>D6:D11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7"/>
  <sheetViews>
    <sheetView zoomScale="80" zoomScaleNormal="80" workbookViewId="0">
      <pane xSplit="2" ySplit="6" topLeftCell="C7" activePane="bottomRight" state="frozen"/>
      <selection pane="topRight" activeCell="C1" sqref="C1"/>
      <selection pane="bottomLeft" activeCell="A7" sqref="A7"/>
      <selection pane="bottomRight" activeCell="K17" sqref="K17"/>
    </sheetView>
  </sheetViews>
  <sheetFormatPr defaultColWidth="10.625" defaultRowHeight="15.75"/>
  <cols>
    <col min="4" max="6" width="11.875" customWidth="1"/>
  </cols>
  <sheetData>
    <row r="1" spans="2:23" ht="27.95" customHeight="1">
      <c r="M1" s="185" t="s">
        <v>160</v>
      </c>
      <c r="N1" s="185"/>
      <c r="O1" s="174" t="s">
        <v>161</v>
      </c>
      <c r="Q1" s="193" t="s">
        <v>162</v>
      </c>
      <c r="R1" s="193"/>
      <c r="S1" s="180" t="s">
        <v>161</v>
      </c>
      <c r="U1" s="186" t="s">
        <v>163</v>
      </c>
      <c r="V1" s="186"/>
      <c r="W1" s="175" t="s">
        <v>161</v>
      </c>
    </row>
    <row r="2" spans="2:23">
      <c r="M2" s="187" t="s">
        <v>164</v>
      </c>
      <c r="N2" s="187"/>
      <c r="O2" s="176" t="s">
        <v>19</v>
      </c>
      <c r="Q2" s="187" t="s">
        <v>30</v>
      </c>
      <c r="R2" s="187"/>
      <c r="S2" s="176" t="s">
        <v>19</v>
      </c>
      <c r="U2" s="187" t="s">
        <v>30</v>
      </c>
      <c r="V2" s="187"/>
      <c r="W2" s="176" t="s">
        <v>19</v>
      </c>
    </row>
    <row r="3" spans="2:23">
      <c r="B3" s="31"/>
      <c r="C3" s="32"/>
      <c r="D3" s="32"/>
      <c r="E3" s="32"/>
      <c r="F3" s="32"/>
      <c r="G3" s="32"/>
      <c r="H3" s="32"/>
      <c r="I3" s="32"/>
      <c r="J3" s="32"/>
      <c r="M3" s="188" t="s">
        <v>165</v>
      </c>
      <c r="N3" s="188"/>
      <c r="O3" s="177" t="s">
        <v>21</v>
      </c>
      <c r="Q3" s="188" t="s">
        <v>166</v>
      </c>
      <c r="R3" s="188"/>
      <c r="S3" s="177" t="s">
        <v>21</v>
      </c>
      <c r="U3" s="188" t="s">
        <v>166</v>
      </c>
      <c r="V3" s="188"/>
      <c r="W3" s="177" t="s">
        <v>21</v>
      </c>
    </row>
    <row r="4" spans="2:23">
      <c r="B4" s="31"/>
      <c r="C4" s="32"/>
      <c r="D4" s="32"/>
      <c r="E4" s="32"/>
      <c r="F4" s="32"/>
      <c r="G4" s="32"/>
      <c r="H4" s="32"/>
      <c r="I4" s="32"/>
      <c r="J4" s="32"/>
      <c r="M4" s="189" t="s">
        <v>167</v>
      </c>
      <c r="N4" s="189"/>
      <c r="O4" s="178" t="s">
        <v>23</v>
      </c>
      <c r="Q4" s="189" t="s">
        <v>168</v>
      </c>
      <c r="R4" s="189"/>
      <c r="S4" s="178" t="s">
        <v>23</v>
      </c>
      <c r="U4" s="189" t="s">
        <v>168</v>
      </c>
      <c r="V4" s="189"/>
      <c r="W4" s="178" t="s">
        <v>23</v>
      </c>
    </row>
    <row r="5" spans="2:23">
      <c r="B5" s="204" t="s">
        <v>169</v>
      </c>
      <c r="C5" s="204"/>
      <c r="D5" s="204"/>
      <c r="E5" s="204"/>
      <c r="F5" s="204"/>
      <c r="G5" s="204"/>
      <c r="H5" s="204"/>
      <c r="I5" s="204"/>
      <c r="J5" s="204"/>
      <c r="M5" s="191" t="s">
        <v>170</v>
      </c>
      <c r="N5" s="191"/>
      <c r="O5" s="51" t="s">
        <v>25</v>
      </c>
      <c r="Q5" s="191" t="s">
        <v>171</v>
      </c>
      <c r="R5" s="191"/>
      <c r="S5" s="51" t="s">
        <v>25</v>
      </c>
      <c r="U5" s="191" t="s">
        <v>171</v>
      </c>
      <c r="V5" s="191"/>
      <c r="W5" s="51" t="s">
        <v>25</v>
      </c>
    </row>
    <row r="6" spans="2:23" ht="31.5">
      <c r="B6" s="183" t="s">
        <v>172</v>
      </c>
      <c r="C6" s="53" t="s">
        <v>173</v>
      </c>
      <c r="D6" s="34" t="s">
        <v>174</v>
      </c>
      <c r="E6" s="53"/>
      <c r="F6" s="33" t="s">
        <v>175</v>
      </c>
      <c r="G6" s="53"/>
      <c r="H6" s="53"/>
      <c r="I6" s="53" t="s">
        <v>176</v>
      </c>
      <c r="J6" s="53" t="s">
        <v>177</v>
      </c>
      <c r="M6" s="190" t="s">
        <v>178</v>
      </c>
      <c r="N6" s="190"/>
      <c r="O6" s="52" t="s">
        <v>27</v>
      </c>
      <c r="Q6" s="190" t="s">
        <v>179</v>
      </c>
      <c r="R6" s="190"/>
      <c r="S6" s="52" t="s">
        <v>27</v>
      </c>
      <c r="U6" s="190" t="s">
        <v>179</v>
      </c>
      <c r="V6" s="190"/>
      <c r="W6" s="52" t="s">
        <v>27</v>
      </c>
    </row>
    <row r="7" spans="2:23" ht="31.5">
      <c r="B7" s="183">
        <v>1</v>
      </c>
      <c r="C7" s="48" t="s">
        <v>39</v>
      </c>
      <c r="D7" s="36">
        <f>'Évaluation - comp. int''l'!D14</f>
        <v>5</v>
      </c>
      <c r="E7" s="36"/>
      <c r="F7" s="36">
        <f>'Évaluation - comp. int''l'!D15</f>
        <v>1</v>
      </c>
      <c r="G7" s="36"/>
      <c r="H7" s="36"/>
      <c r="I7" s="37">
        <f>F7/J7</f>
        <v>0.16666666666666666</v>
      </c>
      <c r="J7" s="36">
        <f>'Évaluation - comp. int''l'!D16</f>
        <v>6</v>
      </c>
    </row>
    <row r="8" spans="2:23" ht="78.75">
      <c r="B8" s="183" t="s">
        <v>172</v>
      </c>
      <c r="C8" s="53" t="s">
        <v>173</v>
      </c>
      <c r="D8" s="34" t="s">
        <v>180</v>
      </c>
      <c r="E8" s="35" t="s">
        <v>181</v>
      </c>
      <c r="F8" s="33" t="s">
        <v>53</v>
      </c>
      <c r="G8" s="53"/>
      <c r="H8" s="53"/>
      <c r="I8" s="53"/>
      <c r="J8" s="53"/>
    </row>
    <row r="9" spans="2:23" ht="94.5">
      <c r="B9" s="183">
        <v>1.7</v>
      </c>
      <c r="C9" s="42" t="s">
        <v>182</v>
      </c>
      <c r="D9" s="38" t="s">
        <v>183</v>
      </c>
      <c r="E9" s="38"/>
      <c r="F9" s="38"/>
      <c r="G9" s="38"/>
      <c r="H9" s="38"/>
      <c r="I9" s="39"/>
      <c r="J9" s="38"/>
    </row>
    <row r="10" spans="2:23">
      <c r="B10" s="183"/>
      <c r="C10" s="183"/>
      <c r="D10" s="183"/>
      <c r="E10" s="43"/>
      <c r="F10" s="183"/>
      <c r="G10" s="183"/>
      <c r="H10" s="183"/>
      <c r="I10" s="183"/>
      <c r="J10" s="183"/>
    </row>
    <row r="11" spans="2:23">
      <c r="B11" s="22"/>
      <c r="C11" s="22"/>
      <c r="D11" s="22"/>
      <c r="E11" s="44"/>
      <c r="F11" s="22"/>
      <c r="G11" s="22"/>
      <c r="H11" s="22"/>
      <c r="I11" s="22"/>
      <c r="J11" s="22"/>
    </row>
    <row r="12" spans="2:23">
      <c r="B12" s="199" t="s">
        <v>184</v>
      </c>
      <c r="C12" s="199"/>
      <c r="D12" s="199"/>
      <c r="E12" s="199"/>
      <c r="F12" s="199"/>
      <c r="G12" s="199"/>
      <c r="H12" s="199"/>
      <c r="I12" s="199"/>
      <c r="J12" s="199"/>
    </row>
    <row r="13" spans="2:23" ht="31.5">
      <c r="B13" s="182" t="s">
        <v>172</v>
      </c>
      <c r="C13" s="53" t="s">
        <v>173</v>
      </c>
      <c r="D13" s="34" t="s">
        <v>66</v>
      </c>
      <c r="E13" s="35" t="s">
        <v>154</v>
      </c>
      <c r="F13" s="33" t="s">
        <v>123</v>
      </c>
      <c r="G13" s="53" t="s">
        <v>185</v>
      </c>
      <c r="H13" s="53" t="s">
        <v>186</v>
      </c>
      <c r="I13" s="53" t="s">
        <v>176</v>
      </c>
      <c r="J13" s="53" t="s">
        <v>177</v>
      </c>
    </row>
    <row r="14" spans="2:23" ht="141.75">
      <c r="B14" s="182">
        <v>2</v>
      </c>
      <c r="C14" s="42" t="s">
        <v>394</v>
      </c>
      <c r="D14" s="38">
        <f>'Évaluation - comp. int''l'!F28</f>
        <v>9</v>
      </c>
      <c r="E14" s="38">
        <f>'Évaluation - comp. int''l'!F29</f>
        <v>0</v>
      </c>
      <c r="F14" s="38">
        <f>'Évaluation - comp. int''l'!F30</f>
        <v>0</v>
      </c>
      <c r="G14" s="38">
        <f>'Évaluation - comp. int''l'!F31</f>
        <v>9</v>
      </c>
      <c r="H14" s="38">
        <f>J14*3</f>
        <v>9</v>
      </c>
      <c r="I14" s="39">
        <f t="shared" ref="I14:I22" si="0">G14/H14</f>
        <v>1</v>
      </c>
      <c r="J14" s="38">
        <f>'Évaluation - comp. int''l'!D31</f>
        <v>3</v>
      </c>
      <c r="K14" s="56"/>
    </row>
    <row r="15" spans="2:23" ht="141.75">
      <c r="B15" s="182">
        <v>3</v>
      </c>
      <c r="C15" s="48" t="s">
        <v>395</v>
      </c>
      <c r="D15" s="36">
        <f>'Évaluation - comp. int''l'!F39</f>
        <v>9</v>
      </c>
      <c r="E15" s="36">
        <f>'Évaluation - comp. int''l'!F40</f>
        <v>2</v>
      </c>
      <c r="F15" s="36">
        <f>'Évaluation - comp. int''l'!F41</f>
        <v>0</v>
      </c>
      <c r="G15" s="36">
        <f t="shared" ref="G15:G22" si="1">SUM(D15:F15)</f>
        <v>11</v>
      </c>
      <c r="H15" s="36">
        <f t="shared" ref="H15:H22" si="2">J15*3</f>
        <v>12</v>
      </c>
      <c r="I15" s="37">
        <f t="shared" si="0"/>
        <v>0.91666666666666663</v>
      </c>
      <c r="J15" s="36">
        <f>'Évaluation - comp. int''l'!D42</f>
        <v>4</v>
      </c>
      <c r="K15" s="56"/>
    </row>
    <row r="16" spans="2:23" ht="110.25">
      <c r="B16" s="182">
        <v>4</v>
      </c>
      <c r="C16" s="42" t="s">
        <v>396</v>
      </c>
      <c r="D16" s="38">
        <f>'Évaluation - comp. int''l'!F49</f>
        <v>6</v>
      </c>
      <c r="E16" s="38">
        <f>'Évaluation - comp. int''l'!F50</f>
        <v>2</v>
      </c>
      <c r="F16" s="38">
        <f>'Évaluation - comp. int''l'!F41</f>
        <v>0</v>
      </c>
      <c r="G16" s="38">
        <f t="shared" si="1"/>
        <v>8</v>
      </c>
      <c r="H16" s="38">
        <f t="shared" si="2"/>
        <v>9</v>
      </c>
      <c r="I16" s="39">
        <f t="shared" si="0"/>
        <v>0.88888888888888884</v>
      </c>
      <c r="J16" s="38">
        <f>'Évaluation - comp. int''l'!D52</f>
        <v>3</v>
      </c>
      <c r="K16" s="56"/>
    </row>
    <row r="17" spans="2:11" ht="141.75">
      <c r="B17" s="182">
        <v>5</v>
      </c>
      <c r="C17" s="48" t="s">
        <v>393</v>
      </c>
      <c r="D17" s="36">
        <f>'Évaluation - comp. int''l'!F70</f>
        <v>33</v>
      </c>
      <c r="E17" s="36">
        <f>'Évaluation - comp. int''l'!F71</f>
        <v>4</v>
      </c>
      <c r="F17" s="36">
        <f>'Évaluation - comp. int''l'!F72</f>
        <v>1</v>
      </c>
      <c r="G17" s="36">
        <f t="shared" si="1"/>
        <v>38</v>
      </c>
      <c r="H17" s="36">
        <f t="shared" si="2"/>
        <v>42</v>
      </c>
      <c r="I17" s="37">
        <f t="shared" si="0"/>
        <v>0.90476190476190477</v>
      </c>
      <c r="J17" s="36">
        <f>'Évaluation - comp. int''l'!D73</f>
        <v>14</v>
      </c>
      <c r="K17" s="56"/>
    </row>
    <row r="18" spans="2:11" ht="78.75">
      <c r="B18" s="182">
        <v>6</v>
      </c>
      <c r="C18" s="42" t="s">
        <v>392</v>
      </c>
      <c r="D18" s="38">
        <f>'Évaluation - comp. int''l'!F78</f>
        <v>0</v>
      </c>
      <c r="E18" s="38">
        <f>'Évaluation - comp. int''l'!F79</f>
        <v>2</v>
      </c>
      <c r="F18" s="38">
        <f>'Évaluation - comp. int''l'!F80</f>
        <v>0</v>
      </c>
      <c r="G18" s="38">
        <f t="shared" si="1"/>
        <v>2</v>
      </c>
      <c r="H18" s="38">
        <f t="shared" si="2"/>
        <v>3</v>
      </c>
      <c r="I18" s="39">
        <f t="shared" si="0"/>
        <v>0.66666666666666663</v>
      </c>
      <c r="J18" s="38">
        <f>'Évaluation - comp. int''l'!D81</f>
        <v>1</v>
      </c>
    </row>
    <row r="19" spans="2:11" ht="47.25">
      <c r="B19" s="182">
        <v>7</v>
      </c>
      <c r="C19" s="48" t="s">
        <v>101</v>
      </c>
      <c r="D19" s="36">
        <f>'Évaluation - comp. int''l'!F89</f>
        <v>9</v>
      </c>
      <c r="E19" s="36">
        <f>'Évaluation - comp. int''l'!F90</f>
        <v>2</v>
      </c>
      <c r="F19" s="36">
        <f>'Évaluation - comp. int''l'!F91</f>
        <v>0</v>
      </c>
      <c r="G19" s="36">
        <f t="shared" si="1"/>
        <v>11</v>
      </c>
      <c r="H19" s="36">
        <f t="shared" si="2"/>
        <v>12</v>
      </c>
      <c r="I19" s="37">
        <f t="shared" si="0"/>
        <v>0.91666666666666663</v>
      </c>
      <c r="J19" s="36">
        <f>'Évaluation - comp. int''l'!D92</f>
        <v>4</v>
      </c>
    </row>
    <row r="20" spans="2:11" ht="47.25">
      <c r="B20" s="182">
        <v>8</v>
      </c>
      <c r="C20" s="42" t="s">
        <v>107</v>
      </c>
      <c r="D20" s="38">
        <f>'Évaluation - comp. int''l'!F100</f>
        <v>3</v>
      </c>
      <c r="E20" s="38">
        <f>'Évaluation - comp. int''l'!F101</f>
        <v>6</v>
      </c>
      <c r="F20" s="38">
        <f>'Évaluation - comp. int''l'!F102</f>
        <v>0</v>
      </c>
      <c r="G20" s="38">
        <f t="shared" si="1"/>
        <v>9</v>
      </c>
      <c r="H20" s="38">
        <f t="shared" si="2"/>
        <v>12</v>
      </c>
      <c r="I20" s="39">
        <f t="shared" si="0"/>
        <v>0.75</v>
      </c>
      <c r="J20" s="38">
        <f>'Évaluation - comp. int''l'!D103</f>
        <v>4</v>
      </c>
    </row>
    <row r="21" spans="2:11" ht="110.25">
      <c r="B21" s="182">
        <v>9</v>
      </c>
      <c r="C21" s="48" t="s">
        <v>391</v>
      </c>
      <c r="D21" s="36">
        <f>'Évaluation - comp. int''l'!F111</f>
        <v>9</v>
      </c>
      <c r="E21" s="36">
        <f>'Évaluation - comp. int''l'!F112</f>
        <v>2</v>
      </c>
      <c r="F21" s="36">
        <f>'Évaluation - comp. int''l'!F113</f>
        <v>0</v>
      </c>
      <c r="G21" s="36">
        <f t="shared" si="1"/>
        <v>11</v>
      </c>
      <c r="H21" s="36">
        <f t="shared" si="2"/>
        <v>12</v>
      </c>
      <c r="I21" s="37">
        <f t="shared" si="0"/>
        <v>0.91666666666666663</v>
      </c>
      <c r="J21" s="36">
        <f>'Évaluation - comp. int''l'!D114</f>
        <v>4</v>
      </c>
    </row>
    <row r="22" spans="2:11" ht="63">
      <c r="B22" s="182">
        <v>10</v>
      </c>
      <c r="C22" s="42" t="s">
        <v>117</v>
      </c>
      <c r="D22" s="38">
        <f>'Évaluation - comp. int''l'!F124</f>
        <v>12</v>
      </c>
      <c r="E22" s="38">
        <f>'Évaluation - comp. int''l'!F125</f>
        <v>0</v>
      </c>
      <c r="F22" s="38">
        <f>'Évaluation - comp. int''l'!F126</f>
        <v>0</v>
      </c>
      <c r="G22" s="38">
        <f t="shared" si="1"/>
        <v>12</v>
      </c>
      <c r="H22" s="38">
        <f t="shared" si="2"/>
        <v>12</v>
      </c>
      <c r="I22" s="39">
        <f t="shared" si="0"/>
        <v>1</v>
      </c>
      <c r="J22" s="38">
        <f>'Évaluation - comp. int''l'!D127</f>
        <v>4</v>
      </c>
    </row>
    <row r="23" spans="2:11" ht="63">
      <c r="B23" s="182"/>
      <c r="C23" s="182" t="s">
        <v>390</v>
      </c>
      <c r="D23" s="34">
        <f>SUM(D13:D22)</f>
        <v>90</v>
      </c>
      <c r="E23" s="35">
        <f>SUM(E13:E22)</f>
        <v>20</v>
      </c>
      <c r="F23" s="33">
        <f>SUM(F13:F22)</f>
        <v>1</v>
      </c>
      <c r="G23" s="53">
        <f>SUM(G13:G22)</f>
        <v>111</v>
      </c>
      <c r="H23" s="53">
        <f>SUM(H13:H22)</f>
        <v>123</v>
      </c>
      <c r="I23" s="40">
        <f>SUM(I14:I22)/9</f>
        <v>0.88447971781305113</v>
      </c>
      <c r="J23" s="53">
        <f>SUM(J13:J22)</f>
        <v>41</v>
      </c>
    </row>
    <row r="24" spans="2:11">
      <c r="B24" s="22"/>
      <c r="C24" s="22"/>
      <c r="D24" s="22"/>
      <c r="E24" s="44"/>
      <c r="F24" s="22"/>
      <c r="G24" s="22"/>
      <c r="H24" s="22"/>
      <c r="I24" s="46"/>
      <c r="J24" s="22"/>
    </row>
    <row r="25" spans="2:11">
      <c r="B25" s="198" t="s">
        <v>187</v>
      </c>
      <c r="C25" s="198"/>
      <c r="D25" s="198"/>
      <c r="E25" s="198"/>
      <c r="F25" s="198"/>
      <c r="G25" s="198"/>
      <c r="H25" s="198"/>
      <c r="I25" s="198"/>
      <c r="J25" s="198"/>
    </row>
    <row r="26" spans="2:11" ht="31.5">
      <c r="B26" s="181" t="s">
        <v>172</v>
      </c>
      <c r="C26" s="53" t="s">
        <v>173</v>
      </c>
      <c r="D26" s="34" t="s">
        <v>66</v>
      </c>
      <c r="E26" s="35" t="s">
        <v>154</v>
      </c>
      <c r="F26" s="33" t="s">
        <v>123</v>
      </c>
      <c r="G26" s="53" t="s">
        <v>185</v>
      </c>
      <c r="H26" s="53" t="s">
        <v>186</v>
      </c>
      <c r="I26" s="53" t="s">
        <v>176</v>
      </c>
      <c r="J26" s="53" t="s">
        <v>177</v>
      </c>
    </row>
    <row r="27" spans="2:11" ht="47.25">
      <c r="B27" s="181">
        <v>11</v>
      </c>
      <c r="C27" s="181" t="s">
        <v>188</v>
      </c>
      <c r="D27" s="34">
        <f>'Évaluation - comp. int''l'!F186</f>
        <v>57</v>
      </c>
      <c r="E27" s="35">
        <f>'Évaluation - comp. int''l'!F187</f>
        <v>8</v>
      </c>
      <c r="F27" s="33">
        <f>'Évaluation - comp. int''l'!F188</f>
        <v>0</v>
      </c>
      <c r="G27" s="53">
        <f>SUM(D27:F27)</f>
        <v>65</v>
      </c>
      <c r="H27" s="53">
        <f>J27*3</f>
        <v>69</v>
      </c>
      <c r="I27" s="40">
        <f>G27/H27</f>
        <v>0.94202898550724634</v>
      </c>
      <c r="J27" s="53">
        <f>'Évaluation - comp. int''l'!D189</f>
        <v>23</v>
      </c>
    </row>
    <row r="28" spans="2:11">
      <c r="B28" s="31"/>
      <c r="C28" s="32"/>
      <c r="D28" s="31"/>
      <c r="E28" s="31"/>
      <c r="F28" s="31"/>
      <c r="G28" s="31"/>
      <c r="H28" s="32"/>
      <c r="I28" s="41"/>
      <c r="J28" s="32"/>
    </row>
    <row r="29" spans="2:11">
      <c r="B29" s="31"/>
      <c r="C29" s="32"/>
      <c r="D29" s="32"/>
      <c r="E29" s="32"/>
      <c r="F29" s="32"/>
      <c r="G29" s="32"/>
      <c r="H29" s="32"/>
      <c r="I29" s="32"/>
      <c r="J29" s="32"/>
    </row>
    <row r="30" spans="2:11">
      <c r="B30" s="31"/>
      <c r="C30" s="32"/>
      <c r="D30" s="32"/>
      <c r="E30" s="32"/>
      <c r="F30" s="32"/>
      <c r="G30" s="32"/>
      <c r="H30" s="32"/>
      <c r="I30" s="32"/>
      <c r="J30" s="32"/>
    </row>
    <row r="31" spans="2:11">
      <c r="B31" s="31"/>
      <c r="C31" s="32"/>
      <c r="D31" s="32"/>
      <c r="E31" s="32"/>
      <c r="F31" s="32"/>
      <c r="G31" s="32"/>
      <c r="H31" s="32"/>
      <c r="I31" s="32"/>
      <c r="J31" s="32"/>
    </row>
    <row r="32" spans="2:11">
      <c r="B32" s="31"/>
      <c r="C32" s="32"/>
      <c r="D32" s="32"/>
      <c r="E32" s="32"/>
      <c r="F32" s="32"/>
      <c r="G32" s="32"/>
      <c r="H32" s="32"/>
      <c r="I32" s="32"/>
      <c r="J32" s="32"/>
    </row>
    <row r="33" spans="2:10">
      <c r="B33" s="31"/>
      <c r="C33" s="32"/>
      <c r="D33" s="32"/>
      <c r="E33" s="32"/>
      <c r="F33" s="32"/>
      <c r="G33" s="32"/>
      <c r="H33" s="32"/>
      <c r="I33" s="32"/>
      <c r="J33" s="32"/>
    </row>
    <row r="34" spans="2:10">
      <c r="B34" s="31"/>
      <c r="C34" s="32"/>
      <c r="D34" s="32"/>
      <c r="E34" s="32"/>
      <c r="F34" s="32"/>
      <c r="G34" s="32"/>
      <c r="H34" s="32"/>
      <c r="I34" s="32"/>
      <c r="J34" s="32"/>
    </row>
    <row r="35" spans="2:10">
      <c r="B35" s="31"/>
      <c r="C35" s="32"/>
      <c r="D35" s="32"/>
      <c r="E35" s="32"/>
      <c r="F35" s="32"/>
      <c r="G35" s="32"/>
      <c r="H35" s="32"/>
      <c r="I35" s="32"/>
      <c r="J35" s="32"/>
    </row>
    <row r="36" spans="2:10">
      <c r="B36" s="31"/>
      <c r="C36" s="32"/>
      <c r="D36" s="32"/>
      <c r="E36" s="32"/>
      <c r="F36" s="32"/>
      <c r="G36" s="32"/>
      <c r="H36" s="32"/>
      <c r="I36" s="32"/>
      <c r="J36" s="32"/>
    </row>
    <row r="37" spans="2:10">
      <c r="B37" s="31"/>
      <c r="C37" s="32"/>
      <c r="D37" s="32"/>
      <c r="E37" s="32"/>
      <c r="F37" s="32"/>
      <c r="G37" s="32"/>
      <c r="H37" s="32"/>
      <c r="I37" s="32"/>
      <c r="J37" s="32"/>
    </row>
    <row r="38" spans="2:10">
      <c r="B38" s="31"/>
      <c r="C38" s="32"/>
      <c r="D38" s="32"/>
      <c r="E38" s="32"/>
      <c r="F38" s="32"/>
      <c r="G38" s="32"/>
      <c r="H38" s="32"/>
      <c r="I38" s="32"/>
      <c r="J38" s="32"/>
    </row>
    <row r="39" spans="2:10">
      <c r="B39" s="31"/>
      <c r="C39" s="32"/>
      <c r="D39" s="32"/>
      <c r="E39" s="32"/>
      <c r="F39" s="32"/>
      <c r="G39" s="32"/>
      <c r="H39" s="32"/>
      <c r="I39" s="32"/>
      <c r="J39" s="32"/>
    </row>
    <row r="40" spans="2:10">
      <c r="B40" s="31"/>
      <c r="C40" s="32"/>
      <c r="D40" s="32"/>
      <c r="E40" s="32"/>
      <c r="F40" s="32"/>
      <c r="G40" s="32"/>
      <c r="H40" s="32"/>
      <c r="I40" s="32"/>
      <c r="J40" s="32"/>
    </row>
    <row r="41" spans="2:10">
      <c r="B41" s="31"/>
      <c r="C41" s="32"/>
      <c r="D41" s="32"/>
      <c r="E41" s="32"/>
      <c r="F41" s="32"/>
      <c r="G41" s="32"/>
      <c r="H41" s="32"/>
      <c r="I41" s="32"/>
      <c r="J41" s="32"/>
    </row>
    <row r="42" spans="2:10">
      <c r="B42" s="31"/>
      <c r="C42" s="32"/>
      <c r="D42" s="32"/>
      <c r="E42" s="32"/>
      <c r="F42" s="32"/>
      <c r="G42" s="32"/>
      <c r="H42" s="32"/>
      <c r="I42" s="32"/>
      <c r="J42" s="32"/>
    </row>
    <row r="43" spans="2:10">
      <c r="B43" s="31"/>
      <c r="C43" s="32"/>
      <c r="D43" s="32"/>
      <c r="E43" s="32"/>
      <c r="F43" s="32"/>
      <c r="G43" s="32"/>
      <c r="H43" s="32"/>
      <c r="I43" s="32"/>
      <c r="J43" s="32"/>
    </row>
    <row r="44" spans="2:10">
      <c r="B44" s="31"/>
      <c r="C44" s="32"/>
      <c r="D44" s="32"/>
      <c r="E44" s="32"/>
      <c r="F44" s="32"/>
      <c r="G44" s="32"/>
      <c r="H44" s="32"/>
      <c r="I44" s="32"/>
      <c r="J44" s="32"/>
    </row>
    <row r="45" spans="2:10">
      <c r="B45" s="31"/>
      <c r="C45" s="32"/>
      <c r="D45" s="32"/>
      <c r="E45" s="32"/>
      <c r="F45" s="32"/>
      <c r="G45" s="32"/>
      <c r="H45" s="32"/>
      <c r="I45" s="32"/>
      <c r="J45" s="32"/>
    </row>
    <row r="46" spans="2:10">
      <c r="B46" s="31"/>
      <c r="C46" s="32"/>
      <c r="D46" s="32"/>
      <c r="E46" s="32"/>
      <c r="F46" s="32"/>
      <c r="G46" s="32"/>
      <c r="H46" s="32"/>
      <c r="I46" s="32"/>
      <c r="J46" s="32"/>
    </row>
    <row r="47" spans="2:10">
      <c r="B47" s="31"/>
      <c r="C47" s="32"/>
      <c r="D47" s="32"/>
      <c r="E47" s="32"/>
      <c r="F47" s="32"/>
      <c r="G47" s="32"/>
      <c r="H47" s="32"/>
      <c r="I47" s="32"/>
      <c r="J47" s="32"/>
    </row>
    <row r="48" spans="2:10">
      <c r="B48" s="31"/>
      <c r="C48" s="32"/>
      <c r="D48" s="32"/>
      <c r="E48" s="32"/>
      <c r="F48" s="32"/>
      <c r="G48" s="32"/>
      <c r="H48" s="32"/>
      <c r="I48" s="32"/>
      <c r="J48" s="32"/>
    </row>
    <row r="49" spans="2:10">
      <c r="B49" s="31"/>
      <c r="C49" s="32"/>
      <c r="D49" s="32"/>
      <c r="E49" s="32"/>
      <c r="F49" s="32"/>
      <c r="G49" s="32"/>
      <c r="H49" s="32"/>
      <c r="I49" s="32"/>
      <c r="J49" s="32"/>
    </row>
    <row r="50" spans="2:10">
      <c r="B50" s="31"/>
      <c r="C50" s="32"/>
      <c r="D50" s="32"/>
      <c r="E50" s="32"/>
      <c r="F50" s="32"/>
      <c r="G50" s="32"/>
      <c r="H50" s="32"/>
      <c r="I50" s="32"/>
      <c r="J50" s="32"/>
    </row>
    <row r="51" spans="2:10">
      <c r="B51" s="31"/>
      <c r="C51" s="32"/>
      <c r="D51" s="32"/>
      <c r="E51" s="32"/>
      <c r="F51" s="32"/>
      <c r="G51" s="32"/>
      <c r="H51" s="32"/>
      <c r="I51" s="32"/>
      <c r="J51" s="32"/>
    </row>
    <row r="52" spans="2:10">
      <c r="B52" s="31"/>
      <c r="C52" s="32"/>
      <c r="D52" s="32"/>
      <c r="E52" s="32"/>
      <c r="F52" s="32"/>
      <c r="G52" s="32"/>
      <c r="H52" s="32"/>
      <c r="I52" s="32"/>
      <c r="J52" s="32"/>
    </row>
    <row r="53" spans="2:10">
      <c r="B53" s="31"/>
      <c r="C53" s="32"/>
      <c r="D53" s="32"/>
      <c r="E53" s="32"/>
      <c r="F53" s="32"/>
      <c r="G53" s="32"/>
      <c r="H53" s="32"/>
      <c r="I53" s="32"/>
      <c r="J53" s="32"/>
    </row>
    <row r="54" spans="2:10">
      <c r="B54" s="31"/>
      <c r="C54" s="32"/>
      <c r="D54" s="32"/>
      <c r="E54" s="32"/>
      <c r="F54" s="32"/>
      <c r="G54" s="32"/>
      <c r="H54" s="32"/>
      <c r="I54" s="32"/>
      <c r="J54" s="32"/>
    </row>
    <row r="55" spans="2:10">
      <c r="B55" s="31"/>
      <c r="C55" s="32"/>
      <c r="D55" s="32"/>
      <c r="E55" s="32"/>
      <c r="F55" s="32"/>
      <c r="G55" s="32"/>
      <c r="H55" s="32"/>
      <c r="I55" s="32"/>
      <c r="J55" s="32"/>
    </row>
    <row r="56" spans="2:10">
      <c r="B56" s="31"/>
      <c r="C56" s="32"/>
      <c r="D56" s="32"/>
      <c r="E56" s="32"/>
      <c r="F56" s="32"/>
      <c r="G56" s="32"/>
      <c r="H56" s="32"/>
      <c r="I56" s="32"/>
      <c r="J56" s="32"/>
    </row>
    <row r="57" spans="2:10">
      <c r="B57" s="31"/>
      <c r="C57" s="32"/>
      <c r="D57" s="32"/>
      <c r="E57" s="32"/>
      <c r="F57" s="32"/>
      <c r="G57" s="32"/>
      <c r="H57" s="32"/>
      <c r="I57" s="32"/>
      <c r="J57" s="32"/>
    </row>
    <row r="58" spans="2:10">
      <c r="B58" s="31"/>
      <c r="C58" s="32"/>
      <c r="D58" s="32"/>
      <c r="E58" s="32"/>
      <c r="F58" s="32"/>
      <c r="G58" s="32"/>
      <c r="H58" s="32"/>
      <c r="I58" s="32"/>
      <c r="J58" s="32"/>
    </row>
    <row r="59" spans="2:10">
      <c r="B59" s="31"/>
      <c r="C59" s="32"/>
      <c r="D59" s="32"/>
      <c r="E59" s="32"/>
      <c r="F59" s="32"/>
      <c r="G59" s="32"/>
      <c r="H59" s="32"/>
      <c r="I59" s="32"/>
      <c r="J59" s="32"/>
    </row>
    <row r="60" spans="2:10">
      <c r="B60" s="31"/>
      <c r="C60" s="32"/>
      <c r="D60" s="32"/>
      <c r="E60" s="32"/>
      <c r="F60" s="32"/>
      <c r="G60" s="32"/>
      <c r="H60" s="32"/>
      <c r="I60" s="32"/>
      <c r="J60" s="32"/>
    </row>
    <row r="61" spans="2:10">
      <c r="B61" s="31"/>
      <c r="C61" s="32"/>
      <c r="D61" s="32"/>
      <c r="E61" s="32"/>
      <c r="F61" s="32"/>
      <c r="G61" s="32"/>
      <c r="H61" s="32"/>
      <c r="I61" s="32"/>
      <c r="J61" s="32"/>
    </row>
    <row r="62" spans="2:10">
      <c r="B62" s="31"/>
      <c r="C62" s="32"/>
      <c r="D62" s="32"/>
      <c r="E62" s="32"/>
      <c r="F62" s="32"/>
      <c r="G62" s="32"/>
      <c r="H62" s="32"/>
      <c r="I62" s="32"/>
      <c r="J62" s="32"/>
    </row>
    <row r="63" spans="2:10">
      <c r="B63" s="31"/>
      <c r="C63" s="32"/>
      <c r="D63" s="32"/>
      <c r="E63" s="32"/>
      <c r="F63" s="32"/>
      <c r="G63" s="32"/>
      <c r="H63" s="32"/>
      <c r="I63" s="32"/>
      <c r="J63" s="32"/>
    </row>
    <row r="64" spans="2:10">
      <c r="B64" s="31"/>
      <c r="C64" s="32"/>
      <c r="D64" s="32"/>
      <c r="E64" s="32"/>
      <c r="F64" s="32"/>
      <c r="G64" s="32"/>
      <c r="H64" s="32"/>
      <c r="I64" s="32"/>
      <c r="J64" s="32"/>
    </row>
    <row r="65" spans="2:10">
      <c r="B65" s="31"/>
      <c r="C65" s="32"/>
      <c r="D65" s="32"/>
      <c r="E65" s="32"/>
      <c r="F65" s="32"/>
      <c r="G65" s="32"/>
      <c r="H65" s="32"/>
      <c r="I65" s="32"/>
      <c r="J65" s="32"/>
    </row>
    <row r="66" spans="2:10">
      <c r="B66" s="31"/>
      <c r="C66" s="32"/>
      <c r="D66" s="32"/>
      <c r="E66" s="32"/>
      <c r="F66" s="32"/>
      <c r="G66" s="32"/>
      <c r="H66" s="32"/>
      <c r="I66" s="32"/>
      <c r="J66" s="32"/>
    </row>
    <row r="67" spans="2:10">
      <c r="B67" s="31"/>
      <c r="C67" s="32"/>
      <c r="D67" s="32"/>
      <c r="E67" s="32"/>
      <c r="F67" s="32"/>
      <c r="G67" s="32"/>
      <c r="H67" s="32"/>
      <c r="I67" s="32"/>
      <c r="J67" s="32"/>
    </row>
    <row r="68" spans="2:10">
      <c r="B68" s="31"/>
      <c r="C68" s="32"/>
      <c r="D68" s="32"/>
      <c r="E68" s="32"/>
      <c r="F68" s="32"/>
      <c r="G68" s="32"/>
      <c r="H68" s="32"/>
      <c r="I68" s="32"/>
      <c r="J68" s="32"/>
    </row>
    <row r="69" spans="2:10">
      <c r="B69" s="31"/>
      <c r="C69" s="32"/>
      <c r="D69" s="32"/>
      <c r="E69" s="32"/>
      <c r="F69" s="32"/>
      <c r="G69" s="32"/>
      <c r="H69" s="32"/>
      <c r="I69" s="32"/>
      <c r="J69" s="32"/>
    </row>
    <row r="70" spans="2:10">
      <c r="B70" s="31"/>
      <c r="C70" s="32"/>
      <c r="D70" s="32"/>
      <c r="E70" s="32"/>
      <c r="F70" s="32"/>
      <c r="G70" s="32"/>
      <c r="H70" s="32"/>
      <c r="I70" s="32"/>
      <c r="J70" s="32"/>
    </row>
    <row r="71" spans="2:10">
      <c r="B71" s="31"/>
      <c r="C71" s="32"/>
      <c r="D71" s="32"/>
      <c r="E71" s="32"/>
      <c r="F71" s="32"/>
      <c r="G71" s="32"/>
      <c r="H71" s="32"/>
      <c r="I71" s="32"/>
      <c r="J71" s="32"/>
    </row>
    <row r="72" spans="2:10">
      <c r="B72" s="31"/>
      <c r="C72" s="32"/>
      <c r="D72" s="32"/>
      <c r="E72" s="32"/>
      <c r="F72" s="32"/>
      <c r="G72" s="32"/>
      <c r="H72" s="32"/>
      <c r="I72" s="32"/>
      <c r="J72" s="32"/>
    </row>
    <row r="73" spans="2:10">
      <c r="B73" s="31"/>
      <c r="C73" s="32"/>
      <c r="D73" s="32"/>
      <c r="E73" s="32"/>
      <c r="F73" s="32"/>
      <c r="G73" s="32"/>
      <c r="H73" s="32"/>
      <c r="I73" s="32"/>
      <c r="J73" s="32"/>
    </row>
    <row r="74" spans="2:10">
      <c r="B74" s="31"/>
      <c r="C74" s="32"/>
      <c r="D74" s="32"/>
      <c r="E74" s="32"/>
      <c r="F74" s="32"/>
      <c r="G74" s="32"/>
      <c r="H74" s="32"/>
      <c r="I74" s="32"/>
      <c r="J74" s="32"/>
    </row>
    <row r="75" spans="2:10">
      <c r="B75" s="31"/>
      <c r="C75" s="32"/>
      <c r="D75" s="32"/>
      <c r="E75" s="32"/>
      <c r="F75" s="32"/>
      <c r="G75" s="32"/>
      <c r="H75" s="32"/>
      <c r="I75" s="32"/>
      <c r="J75" s="32"/>
    </row>
    <row r="76" spans="2:10">
      <c r="B76" s="31"/>
      <c r="C76" s="32"/>
      <c r="D76" s="32"/>
      <c r="E76" s="32"/>
      <c r="F76" s="32"/>
      <c r="G76" s="32"/>
      <c r="H76" s="32"/>
      <c r="I76" s="32"/>
      <c r="J76" s="32"/>
    </row>
    <row r="77" spans="2:10">
      <c r="B77" s="31"/>
      <c r="C77" s="32"/>
      <c r="D77" s="32"/>
      <c r="E77" s="32"/>
      <c r="F77" s="32"/>
      <c r="G77" s="32"/>
      <c r="H77" s="32"/>
      <c r="I77" s="32"/>
      <c r="J77" s="32"/>
    </row>
  </sheetData>
  <sheetProtection algorithmName="SHA-512" hashValue="Su420xsr/2DgHijkyb9w+WrWkuRSe81tLTMQDP3RT9k95H++jggtdG0ww17Xje3eSeolHmGul4U9rZ/ea7ufvg==" saltValue="ni8TarYzQwgx4cjgiUfx2A==" spinCount="100000" sheet="1" objects="1" scenarios="1"/>
  <mergeCells count="21">
    <mergeCell ref="B25:J25"/>
    <mergeCell ref="B5:J5"/>
    <mergeCell ref="B12:J12"/>
    <mergeCell ref="M6:N6"/>
    <mergeCell ref="M1:N1"/>
    <mergeCell ref="M2:N2"/>
    <mergeCell ref="M3:N3"/>
    <mergeCell ref="M4:N4"/>
    <mergeCell ref="M5:N5"/>
    <mergeCell ref="Q6:R6"/>
    <mergeCell ref="U1:V1"/>
    <mergeCell ref="U2:V2"/>
    <mergeCell ref="U3:V3"/>
    <mergeCell ref="U4:V4"/>
    <mergeCell ref="U5:V5"/>
    <mergeCell ref="U6:V6"/>
    <mergeCell ref="Q1:R1"/>
    <mergeCell ref="Q2:R2"/>
    <mergeCell ref="Q3:R3"/>
    <mergeCell ref="Q4:R4"/>
    <mergeCell ref="Q5:R5"/>
  </mergeCells>
  <pageMargins left="0.7" right="0.7" top="0.75" bottom="0.75" header="0.3" footer="0.3"/>
  <pageSetup orientation="portrait" horizontalDpi="0" verticalDpi="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480"/>
  <sheetViews>
    <sheetView topLeftCell="A9" zoomScale="80" zoomScaleNormal="80" zoomScalePageLayoutView="80" workbookViewId="0">
      <selection activeCell="P21" sqref="P21"/>
    </sheetView>
  </sheetViews>
  <sheetFormatPr defaultColWidth="10.875" defaultRowHeight="15.75"/>
  <cols>
    <col min="1" max="1" width="10.875" style="57"/>
    <col min="2" max="6" width="10.875" style="32"/>
    <col min="7" max="7" width="6.375" style="31" customWidth="1"/>
    <col min="8" max="8" width="28" style="32" customWidth="1"/>
    <col min="9" max="11" width="17" style="32" customWidth="1"/>
    <col min="12" max="13" width="10.375" style="32" customWidth="1"/>
    <col min="14" max="15" width="10.375" style="57" customWidth="1"/>
    <col min="16" max="17" width="10.875" style="57"/>
    <col min="18" max="16384" width="10.875" style="32"/>
  </cols>
  <sheetData>
    <row r="1" spans="1:14" ht="35.1" customHeight="1">
      <c r="A1" s="56"/>
      <c r="B1" s="56"/>
      <c r="C1" s="56"/>
      <c r="D1" s="56"/>
      <c r="E1" s="56"/>
      <c r="F1" s="56"/>
      <c r="G1" s="55"/>
      <c r="H1" s="56"/>
      <c r="I1" s="56"/>
      <c r="J1" s="56"/>
      <c r="K1" s="56"/>
      <c r="L1" s="56"/>
      <c r="M1" s="56"/>
      <c r="N1" s="56"/>
    </row>
    <row r="2" spans="1:14" ht="35.1" customHeight="1">
      <c r="A2" s="55"/>
      <c r="B2" s="56"/>
      <c r="C2" s="56"/>
      <c r="D2" s="56"/>
      <c r="E2" s="56"/>
      <c r="F2" s="56"/>
      <c r="G2" s="56"/>
      <c r="H2" s="56"/>
      <c r="I2" s="56"/>
      <c r="K2" s="185" t="s">
        <v>16</v>
      </c>
      <c r="L2" s="185"/>
      <c r="M2" s="174" t="s">
        <v>161</v>
      </c>
      <c r="N2" s="56"/>
    </row>
    <row r="3" spans="1:14" ht="35.1" customHeight="1">
      <c r="A3" s="55"/>
      <c r="B3" s="56"/>
      <c r="C3" s="56"/>
      <c r="D3" s="56"/>
      <c r="E3" s="56"/>
      <c r="F3" s="56"/>
      <c r="G3" s="56"/>
      <c r="H3" s="56"/>
      <c r="I3" s="56"/>
      <c r="J3" s="56"/>
      <c r="K3" s="187" t="s">
        <v>18</v>
      </c>
      <c r="L3" s="187"/>
      <c r="M3" s="176" t="s">
        <v>19</v>
      </c>
      <c r="N3" s="56"/>
    </row>
    <row r="4" spans="1:14" ht="35.1" customHeight="1">
      <c r="A4" s="55"/>
      <c r="B4" s="56"/>
      <c r="C4" s="56"/>
      <c r="D4" s="56"/>
      <c r="E4" s="56"/>
      <c r="F4" s="56"/>
      <c r="G4" s="56"/>
      <c r="H4" s="56"/>
      <c r="I4" s="56"/>
      <c r="J4" s="56"/>
      <c r="K4" s="188" t="s">
        <v>20</v>
      </c>
      <c r="L4" s="188"/>
      <c r="M4" s="177" t="s">
        <v>21</v>
      </c>
      <c r="N4" s="56"/>
    </row>
    <row r="5" spans="1:14" ht="35.1" customHeight="1">
      <c r="A5" s="55"/>
      <c r="B5" s="56"/>
      <c r="C5" s="56"/>
      <c r="D5" s="56"/>
      <c r="E5" s="56"/>
      <c r="F5" s="56"/>
      <c r="G5" s="56"/>
      <c r="H5" s="56"/>
      <c r="I5" s="56"/>
      <c r="J5" s="56"/>
      <c r="K5" s="189" t="s">
        <v>22</v>
      </c>
      <c r="L5" s="189"/>
      <c r="M5" s="178" t="s">
        <v>23</v>
      </c>
      <c r="N5" s="56"/>
    </row>
    <row r="6" spans="1:14" ht="35.1" customHeight="1">
      <c r="A6" s="55"/>
      <c r="B6" s="56"/>
      <c r="C6" s="56"/>
      <c r="D6" s="56"/>
      <c r="E6" s="56"/>
      <c r="F6" s="56"/>
      <c r="G6" s="56"/>
      <c r="H6" s="56"/>
      <c r="I6" s="56"/>
      <c r="J6" s="56"/>
      <c r="K6" s="191" t="s">
        <v>24</v>
      </c>
      <c r="L6" s="191"/>
      <c r="M6" s="51" t="s">
        <v>25</v>
      </c>
      <c r="N6" s="56"/>
    </row>
    <row r="7" spans="1:14" ht="35.1" customHeight="1">
      <c r="A7" s="55"/>
      <c r="B7" s="56"/>
      <c r="C7" s="56"/>
      <c r="D7" s="56"/>
      <c r="E7" s="56"/>
      <c r="F7" s="56"/>
      <c r="G7" s="56"/>
      <c r="H7" s="56"/>
      <c r="I7" s="56"/>
      <c r="J7" s="56"/>
      <c r="K7" s="190" t="s">
        <v>26</v>
      </c>
      <c r="L7" s="190"/>
      <c r="M7" s="52" t="s">
        <v>27</v>
      </c>
      <c r="N7" s="56"/>
    </row>
    <row r="8" spans="1:14" ht="47.25" customHeight="1">
      <c r="A8" s="55"/>
      <c r="B8" s="192" t="s">
        <v>28</v>
      </c>
      <c r="C8" s="192"/>
      <c r="D8" s="192"/>
      <c r="E8" s="192"/>
      <c r="F8" s="192"/>
      <c r="G8" s="192"/>
      <c r="H8" s="192"/>
      <c r="I8" s="192"/>
      <c r="J8" s="192"/>
      <c r="K8" s="56"/>
      <c r="L8" s="56"/>
      <c r="M8" s="56"/>
      <c r="N8" s="56"/>
    </row>
    <row r="9" spans="1:14" ht="35.1" customHeight="1">
      <c r="A9" s="55"/>
      <c r="B9" s="56"/>
      <c r="C9" s="56"/>
      <c r="D9" s="56"/>
      <c r="E9" s="56"/>
      <c r="F9" s="56"/>
      <c r="G9" s="55"/>
      <c r="H9" s="56"/>
      <c r="I9" s="56"/>
      <c r="J9" s="56"/>
      <c r="K9" s="56"/>
      <c r="L9" s="56"/>
      <c r="M9" s="56"/>
      <c r="N9" s="56"/>
    </row>
    <row r="10" spans="1:14" ht="35.1" customHeight="1">
      <c r="A10" s="55"/>
      <c r="B10" s="56"/>
      <c r="C10" s="56"/>
      <c r="D10" s="56"/>
      <c r="E10" s="56"/>
      <c r="F10" s="56"/>
      <c r="G10" s="56"/>
      <c r="H10" s="56"/>
      <c r="I10" s="56"/>
      <c r="J10" s="56"/>
      <c r="K10" s="56"/>
      <c r="L10" s="56"/>
      <c r="M10" s="56"/>
      <c r="N10" s="56"/>
    </row>
    <row r="11" spans="1:14" ht="35.1" customHeight="1">
      <c r="A11" s="55"/>
      <c r="B11" s="56"/>
      <c r="C11" s="56"/>
      <c r="D11" s="56"/>
      <c r="E11" s="56"/>
      <c r="F11" s="56"/>
      <c r="G11" s="56"/>
      <c r="H11" s="56"/>
      <c r="I11" s="56"/>
      <c r="J11" s="56"/>
      <c r="K11" s="186" t="s">
        <v>29</v>
      </c>
      <c r="L11" s="186"/>
      <c r="M11" s="175" t="s">
        <v>161</v>
      </c>
      <c r="N11" s="56"/>
    </row>
    <row r="12" spans="1:14" ht="35.1" customHeight="1">
      <c r="A12" s="55"/>
      <c r="B12" s="56"/>
      <c r="C12" s="56"/>
      <c r="D12" s="56"/>
      <c r="E12" s="56"/>
      <c r="F12" s="56"/>
      <c r="G12" s="56"/>
      <c r="H12" s="56"/>
      <c r="I12" s="56"/>
      <c r="J12" s="56"/>
      <c r="K12" s="187" t="s">
        <v>30</v>
      </c>
      <c r="L12" s="187"/>
      <c r="M12" s="176" t="s">
        <v>19</v>
      </c>
      <c r="N12" s="56"/>
    </row>
    <row r="13" spans="1:14" ht="35.1" customHeight="1">
      <c r="A13" s="55"/>
      <c r="B13" s="56"/>
      <c r="C13" s="56"/>
      <c r="D13" s="56"/>
      <c r="E13" s="56"/>
      <c r="F13" s="56"/>
      <c r="G13" s="56"/>
      <c r="H13" s="56"/>
      <c r="I13" s="56"/>
      <c r="J13" s="56"/>
      <c r="K13" s="188" t="s">
        <v>31</v>
      </c>
      <c r="L13" s="188"/>
      <c r="M13" s="177" t="s">
        <v>21</v>
      </c>
      <c r="N13" s="56"/>
    </row>
    <row r="14" spans="1:14" ht="35.1" customHeight="1">
      <c r="A14" s="55"/>
      <c r="B14" s="56"/>
      <c r="C14" s="56"/>
      <c r="D14" s="56"/>
      <c r="E14" s="56"/>
      <c r="F14" s="56"/>
      <c r="G14" s="56"/>
      <c r="H14" s="56"/>
      <c r="I14" s="56"/>
      <c r="J14" s="56"/>
      <c r="K14" s="189" t="s">
        <v>32</v>
      </c>
      <c r="L14" s="189"/>
      <c r="M14" s="178" t="s">
        <v>23</v>
      </c>
      <c r="N14" s="56"/>
    </row>
    <row r="15" spans="1:14" ht="35.1" customHeight="1">
      <c r="A15" s="55"/>
      <c r="B15" s="56"/>
      <c r="C15" s="56"/>
      <c r="D15" s="56"/>
      <c r="E15" s="56"/>
      <c r="F15" s="56"/>
      <c r="G15" s="56"/>
      <c r="H15" s="56"/>
      <c r="I15" s="56"/>
      <c r="J15" s="56"/>
      <c r="K15" s="191" t="s">
        <v>33</v>
      </c>
      <c r="L15" s="191"/>
      <c r="M15" s="51" t="s">
        <v>25</v>
      </c>
      <c r="N15" s="56"/>
    </row>
    <row r="16" spans="1:14" ht="35.1" customHeight="1">
      <c r="A16" s="55"/>
      <c r="B16" s="56"/>
      <c r="C16" s="56"/>
      <c r="D16" s="56"/>
      <c r="E16" s="56"/>
      <c r="F16" s="56"/>
      <c r="G16" s="55"/>
      <c r="H16" s="56"/>
      <c r="I16" s="56"/>
      <c r="J16" s="56"/>
      <c r="K16" s="190" t="s">
        <v>34</v>
      </c>
      <c r="L16" s="190"/>
      <c r="M16" s="52" t="s">
        <v>27</v>
      </c>
      <c r="N16" s="56"/>
    </row>
    <row r="17" spans="1:22" ht="48" customHeight="1">
      <c r="A17" s="55"/>
      <c r="B17" s="192" t="s">
        <v>35</v>
      </c>
      <c r="C17" s="192"/>
      <c r="D17" s="192"/>
      <c r="E17" s="192"/>
      <c r="F17" s="192"/>
      <c r="G17" s="192"/>
      <c r="H17" s="192"/>
      <c r="I17" s="192"/>
      <c r="J17" s="192"/>
      <c r="K17" s="179"/>
      <c r="L17" s="179"/>
      <c r="M17" s="179"/>
      <c r="N17" s="179"/>
      <c r="O17" s="58"/>
    </row>
    <row r="18" spans="1:22" ht="35.1" customHeight="1">
      <c r="A18" s="55"/>
      <c r="B18" s="56"/>
      <c r="C18" s="56"/>
      <c r="D18" s="56"/>
      <c r="E18" s="56"/>
      <c r="F18" s="56"/>
      <c r="G18" s="179"/>
      <c r="H18" s="179"/>
      <c r="I18" s="179"/>
      <c r="J18" s="179"/>
      <c r="K18" s="179"/>
      <c r="L18" s="179"/>
      <c r="M18" s="179"/>
      <c r="N18" s="179"/>
      <c r="O18" s="58"/>
      <c r="V18" s="32" t="s">
        <v>68</v>
      </c>
    </row>
    <row r="19" spans="1:22" ht="35.1" customHeight="1">
      <c r="A19" s="55"/>
      <c r="B19" s="56"/>
      <c r="C19" s="56"/>
      <c r="D19" s="56"/>
      <c r="E19" s="56"/>
      <c r="F19" s="56"/>
      <c r="G19" s="56"/>
      <c r="H19" s="56"/>
      <c r="I19" s="56"/>
      <c r="J19" s="56"/>
      <c r="K19" s="179"/>
      <c r="L19" s="179"/>
      <c r="M19" s="179"/>
      <c r="N19" s="56"/>
    </row>
    <row r="20" spans="1:22" ht="35.1" customHeight="1">
      <c r="A20" s="55"/>
      <c r="B20" s="56"/>
      <c r="C20" s="56"/>
      <c r="D20" s="56"/>
      <c r="E20" s="56"/>
      <c r="F20" s="56"/>
      <c r="G20" s="56"/>
      <c r="H20" s="56"/>
      <c r="I20" s="56"/>
      <c r="J20" s="56"/>
      <c r="K20" s="193" t="s">
        <v>36</v>
      </c>
      <c r="L20" s="193"/>
      <c r="M20" s="180" t="s">
        <v>161</v>
      </c>
      <c r="N20" s="56"/>
    </row>
    <row r="21" spans="1:22" ht="35.1" customHeight="1">
      <c r="A21" s="55"/>
      <c r="B21" s="56"/>
      <c r="C21" s="56"/>
      <c r="D21" s="56"/>
      <c r="E21" s="56"/>
      <c r="F21" s="56"/>
      <c r="G21" s="56"/>
      <c r="H21" s="56"/>
      <c r="I21" s="56"/>
      <c r="J21" s="56"/>
      <c r="K21" s="187" t="s">
        <v>30</v>
      </c>
      <c r="L21" s="187"/>
      <c r="M21" s="176" t="s">
        <v>19</v>
      </c>
      <c r="N21" s="56"/>
    </row>
    <row r="22" spans="1:22" ht="35.1" customHeight="1">
      <c r="A22" s="55"/>
      <c r="B22" s="56"/>
      <c r="C22" s="56"/>
      <c r="D22" s="56"/>
      <c r="E22" s="56"/>
      <c r="F22" s="56"/>
      <c r="G22" s="56"/>
      <c r="H22" s="56"/>
      <c r="I22" s="56"/>
      <c r="J22" s="56"/>
      <c r="K22" s="188" t="s">
        <v>31</v>
      </c>
      <c r="L22" s="188"/>
      <c r="M22" s="177" t="s">
        <v>21</v>
      </c>
      <c r="N22" s="173"/>
    </row>
    <row r="23" spans="1:22" ht="35.1" customHeight="1">
      <c r="A23" s="55"/>
      <c r="B23" s="56"/>
      <c r="C23" s="56"/>
      <c r="D23" s="56"/>
      <c r="E23" s="56"/>
      <c r="F23" s="56"/>
      <c r="G23" s="56"/>
      <c r="H23" s="56"/>
      <c r="I23" s="56"/>
      <c r="J23" s="56"/>
      <c r="K23" s="189" t="s">
        <v>32</v>
      </c>
      <c r="L23" s="189"/>
      <c r="M23" s="178" t="s">
        <v>23</v>
      </c>
      <c r="N23" s="56"/>
    </row>
    <row r="24" spans="1:22" ht="35.1" customHeight="1">
      <c r="A24" s="55"/>
      <c r="B24" s="56"/>
      <c r="C24" s="56"/>
      <c r="D24" s="56"/>
      <c r="E24" s="56"/>
      <c r="F24" s="56"/>
      <c r="G24" s="56"/>
      <c r="H24" s="56"/>
      <c r="I24" s="56"/>
      <c r="J24" s="56"/>
      <c r="K24" s="191" t="s">
        <v>33</v>
      </c>
      <c r="L24" s="191"/>
      <c r="M24" s="51" t="s">
        <v>25</v>
      </c>
      <c r="N24" s="173"/>
    </row>
    <row r="25" spans="1:22" ht="35.1" customHeight="1">
      <c r="A25" s="56"/>
      <c r="B25" s="56"/>
      <c r="C25" s="56"/>
      <c r="D25" s="56"/>
      <c r="E25" s="56"/>
      <c r="F25" s="56"/>
      <c r="G25" s="55"/>
      <c r="H25" s="56"/>
      <c r="I25" s="56"/>
      <c r="J25" s="56"/>
      <c r="K25" s="190" t="s">
        <v>34</v>
      </c>
      <c r="L25" s="190"/>
      <c r="M25" s="52" t="s">
        <v>27</v>
      </c>
      <c r="N25" s="56"/>
    </row>
    <row r="26" spans="1:22" ht="35.1" customHeight="1">
      <c r="A26" s="56"/>
      <c r="B26" s="56"/>
      <c r="C26" s="56"/>
      <c r="D26" s="56"/>
      <c r="E26" s="56"/>
      <c r="F26" s="56"/>
      <c r="G26" s="55"/>
      <c r="H26" s="56"/>
      <c r="I26" s="56"/>
      <c r="J26" s="56"/>
      <c r="K26" s="179"/>
      <c r="L26" s="179"/>
      <c r="M26" s="179"/>
      <c r="N26" s="173"/>
    </row>
    <row r="27" spans="1:22" ht="35.1" customHeight="1">
      <c r="A27" s="56"/>
      <c r="B27" s="56"/>
      <c r="C27" s="56"/>
      <c r="D27" s="56"/>
      <c r="E27" s="56"/>
      <c r="F27" s="56"/>
      <c r="G27" s="55"/>
      <c r="H27" s="56"/>
      <c r="I27" s="56"/>
      <c r="J27" s="56"/>
      <c r="K27" s="56"/>
      <c r="L27" s="56"/>
      <c r="M27" s="56"/>
      <c r="N27" s="56"/>
    </row>
    <row r="28" spans="1:22" ht="35.1" customHeight="1">
      <c r="A28" s="56"/>
      <c r="B28" s="56"/>
      <c r="C28" s="56"/>
      <c r="D28" s="56"/>
      <c r="E28" s="56"/>
      <c r="F28" s="56"/>
      <c r="G28" s="55"/>
      <c r="H28" s="56"/>
      <c r="I28" s="56"/>
      <c r="J28" s="56"/>
      <c r="K28" s="56"/>
      <c r="L28" s="56"/>
      <c r="M28" s="56"/>
      <c r="N28" s="173"/>
    </row>
    <row r="29" spans="1:22" ht="35.1" customHeight="1">
      <c r="A29" s="56"/>
      <c r="B29" s="56"/>
      <c r="C29" s="56"/>
      <c r="D29" s="56"/>
      <c r="E29" s="56"/>
      <c r="F29" s="56"/>
      <c r="G29" s="55"/>
      <c r="H29" s="56"/>
      <c r="I29" s="56"/>
      <c r="J29" s="56"/>
      <c r="K29" s="56"/>
      <c r="L29" s="56"/>
      <c r="M29" s="56"/>
      <c r="N29" s="56"/>
    </row>
    <row r="30" spans="1:22" ht="35.1" customHeight="1">
      <c r="A30" s="56"/>
      <c r="B30" s="56"/>
      <c r="C30" s="56"/>
      <c r="D30" s="56"/>
      <c r="E30" s="56"/>
      <c r="F30" s="56"/>
      <c r="G30" s="55"/>
      <c r="H30" s="56"/>
      <c r="I30" s="56"/>
      <c r="J30" s="56"/>
      <c r="K30" s="56"/>
      <c r="L30" s="56"/>
      <c r="M30" s="56"/>
      <c r="N30" s="173"/>
    </row>
    <row r="31" spans="1:22" ht="35.1" customHeight="1">
      <c r="A31" s="56"/>
      <c r="B31" s="56"/>
      <c r="C31" s="56"/>
      <c r="D31" s="56"/>
      <c r="E31" s="56"/>
      <c r="F31" s="56"/>
      <c r="G31" s="55"/>
      <c r="H31" s="56"/>
      <c r="I31" s="56"/>
      <c r="J31" s="56"/>
      <c r="K31" s="56"/>
      <c r="L31" s="56"/>
      <c r="M31" s="56"/>
      <c r="N31" s="56"/>
    </row>
    <row r="32" spans="1:22" ht="35.1" customHeight="1">
      <c r="A32" s="56"/>
      <c r="B32" s="56"/>
      <c r="C32" s="56"/>
      <c r="D32" s="56"/>
      <c r="E32" s="56"/>
      <c r="F32" s="56"/>
      <c r="G32" s="55"/>
      <c r="H32" s="56"/>
      <c r="I32" s="56"/>
      <c r="J32" s="56"/>
      <c r="K32" s="56"/>
      <c r="L32" s="56"/>
      <c r="M32" s="56"/>
      <c r="N32" s="173"/>
    </row>
    <row r="33" spans="1:17" ht="35.1" customHeight="1">
      <c r="A33" s="56"/>
      <c r="B33" s="56"/>
      <c r="C33" s="56"/>
      <c r="D33" s="56"/>
      <c r="E33" s="56"/>
      <c r="F33" s="56"/>
      <c r="G33" s="55"/>
      <c r="H33" s="56"/>
      <c r="I33" s="56"/>
      <c r="J33" s="56"/>
      <c r="K33" s="56"/>
      <c r="L33" s="56"/>
      <c r="M33" s="56"/>
      <c r="N33" s="56"/>
    </row>
    <row r="34" spans="1:17" ht="35.1" customHeight="1">
      <c r="A34" s="56"/>
      <c r="B34" s="56"/>
      <c r="C34" s="56"/>
      <c r="D34" s="56"/>
      <c r="E34" s="56"/>
      <c r="F34" s="56"/>
      <c r="G34" s="55"/>
      <c r="H34" s="56"/>
      <c r="I34" s="56"/>
      <c r="J34" s="56"/>
      <c r="K34" s="56"/>
      <c r="L34" s="56"/>
      <c r="M34" s="56"/>
      <c r="N34" s="173"/>
    </row>
    <row r="35" spans="1:17" ht="35.1" customHeight="1">
      <c r="A35" s="56"/>
      <c r="B35" s="56"/>
      <c r="C35" s="56"/>
      <c r="D35" s="56"/>
      <c r="E35" s="56"/>
      <c r="F35" s="56"/>
      <c r="G35" s="55"/>
      <c r="H35" s="56"/>
      <c r="I35" s="56"/>
      <c r="J35" s="56"/>
      <c r="K35" s="56"/>
      <c r="L35" s="56"/>
      <c r="M35" s="56"/>
      <c r="N35" s="56"/>
    </row>
    <row r="36" spans="1:17" s="45" customFormat="1" ht="35.1" customHeight="1">
      <c r="A36" s="56"/>
      <c r="B36" s="56"/>
      <c r="C36" s="56"/>
      <c r="D36" s="56"/>
      <c r="E36" s="56"/>
      <c r="F36" s="56"/>
      <c r="G36" s="56"/>
      <c r="H36" s="56"/>
      <c r="I36" s="56"/>
      <c r="J36" s="56"/>
      <c r="K36" s="56"/>
      <c r="L36" s="56"/>
      <c r="M36" s="56"/>
      <c r="N36" s="173"/>
      <c r="O36" s="57"/>
      <c r="P36" s="57"/>
      <c r="Q36" s="57"/>
    </row>
    <row r="37" spans="1:17" ht="35.1" customHeight="1">
      <c r="A37" s="56"/>
      <c r="B37" s="56"/>
      <c r="C37" s="56"/>
      <c r="D37" s="56"/>
      <c r="E37" s="56"/>
      <c r="F37" s="56"/>
      <c r="G37" s="55"/>
      <c r="H37" s="56"/>
      <c r="I37" s="56"/>
      <c r="J37" s="56"/>
      <c r="K37" s="56"/>
      <c r="L37" s="56"/>
      <c r="M37" s="56"/>
      <c r="N37" s="56"/>
    </row>
    <row r="38" spans="1:17" ht="35.1" customHeight="1">
      <c r="A38" s="56"/>
      <c r="B38" s="56"/>
      <c r="C38" s="56"/>
      <c r="D38" s="56"/>
      <c r="E38" s="56"/>
      <c r="F38" s="56"/>
      <c r="G38" s="55"/>
      <c r="H38" s="56"/>
      <c r="I38" s="56"/>
      <c r="J38" s="56"/>
      <c r="K38" s="56"/>
      <c r="L38" s="56"/>
      <c r="M38" s="56"/>
      <c r="N38" s="173"/>
    </row>
    <row r="39" spans="1:17" ht="35.1" customHeight="1">
      <c r="A39" s="56"/>
      <c r="B39" s="56"/>
      <c r="C39" s="56"/>
      <c r="D39" s="56"/>
      <c r="E39" s="56"/>
      <c r="F39" s="56"/>
      <c r="G39" s="55"/>
      <c r="H39" s="56"/>
      <c r="I39" s="56"/>
      <c r="J39" s="56"/>
      <c r="K39" s="56"/>
      <c r="L39" s="56"/>
      <c r="M39" s="56"/>
      <c r="N39" s="56"/>
    </row>
    <row r="40" spans="1:17" ht="35.1" customHeight="1">
      <c r="A40" s="56"/>
      <c r="B40" s="56"/>
      <c r="C40" s="56"/>
      <c r="D40" s="56"/>
      <c r="E40" s="56"/>
      <c r="F40" s="56"/>
      <c r="G40" s="55"/>
      <c r="H40" s="56"/>
      <c r="I40" s="56"/>
      <c r="J40" s="56"/>
      <c r="K40" s="56"/>
      <c r="L40" s="56"/>
      <c r="M40" s="56"/>
      <c r="N40" s="173"/>
    </row>
    <row r="41" spans="1:17" ht="35.1" customHeight="1">
      <c r="A41" s="56"/>
      <c r="B41" s="56"/>
      <c r="C41" s="56"/>
      <c r="D41" s="56"/>
      <c r="E41" s="56"/>
      <c r="F41" s="56"/>
      <c r="G41" s="55"/>
      <c r="H41" s="56"/>
      <c r="I41" s="56"/>
      <c r="J41" s="56"/>
      <c r="K41" s="56"/>
      <c r="L41" s="56"/>
      <c r="M41" s="56"/>
      <c r="N41" s="56"/>
    </row>
    <row r="42" spans="1:17" ht="35.1" customHeight="1">
      <c r="A42" s="56"/>
      <c r="B42" s="195"/>
      <c r="C42" s="195"/>
      <c r="D42" s="195"/>
      <c r="E42" s="195"/>
      <c r="F42" s="195"/>
      <c r="G42" s="195"/>
      <c r="H42" s="195"/>
      <c r="I42" s="195"/>
      <c r="J42" s="195"/>
      <c r="K42" s="56"/>
      <c r="L42" s="56"/>
      <c r="M42" s="56"/>
      <c r="N42" s="56"/>
    </row>
    <row r="43" spans="1:17" ht="49.5" customHeight="1">
      <c r="A43" s="56"/>
      <c r="B43" s="194" t="s">
        <v>37</v>
      </c>
      <c r="C43" s="194"/>
      <c r="D43" s="194"/>
      <c r="E43" s="194"/>
      <c r="F43" s="194"/>
      <c r="G43" s="194"/>
      <c r="H43" s="194"/>
      <c r="I43" s="194"/>
      <c r="J43" s="194"/>
      <c r="K43" s="56"/>
      <c r="L43" s="56"/>
      <c r="M43" s="56"/>
      <c r="N43" s="56"/>
    </row>
    <row r="44" spans="1:17">
      <c r="B44" s="57"/>
      <c r="C44" s="57"/>
      <c r="D44" s="57"/>
      <c r="E44" s="57"/>
      <c r="F44" s="57"/>
      <c r="G44" s="36"/>
      <c r="H44" s="57"/>
      <c r="I44" s="57"/>
      <c r="J44" s="57"/>
      <c r="K44" s="57"/>
      <c r="L44" s="57"/>
      <c r="M44" s="57"/>
    </row>
    <row r="45" spans="1:17">
      <c r="B45" s="57"/>
      <c r="C45" s="57"/>
      <c r="D45" s="57"/>
      <c r="E45" s="57"/>
      <c r="F45" s="57"/>
      <c r="G45" s="36"/>
      <c r="H45" s="57"/>
      <c r="I45" s="57"/>
      <c r="J45" s="57"/>
      <c r="K45" s="57"/>
      <c r="L45" s="57"/>
      <c r="M45" s="57"/>
    </row>
    <row r="46" spans="1:17">
      <c r="B46" s="57"/>
      <c r="C46" s="57"/>
      <c r="D46" s="57"/>
      <c r="E46" s="57"/>
      <c r="F46" s="57"/>
      <c r="G46" s="36"/>
      <c r="H46" s="57"/>
      <c r="I46" s="57"/>
      <c r="J46" s="57"/>
      <c r="K46" s="57"/>
      <c r="L46" s="57"/>
      <c r="M46" s="57"/>
    </row>
    <row r="47" spans="1:17">
      <c r="B47" s="57"/>
      <c r="C47" s="57"/>
      <c r="D47" s="57"/>
      <c r="E47" s="57"/>
      <c r="F47" s="57"/>
      <c r="G47" s="36"/>
      <c r="H47" s="57"/>
      <c r="I47" s="57"/>
      <c r="J47" s="57"/>
      <c r="K47" s="57"/>
      <c r="L47" s="57"/>
      <c r="M47" s="57"/>
    </row>
    <row r="48" spans="1:17">
      <c r="A48" s="32"/>
      <c r="G48" s="32"/>
      <c r="N48" s="32"/>
      <c r="O48" s="32"/>
      <c r="P48" s="32"/>
      <c r="Q48" s="32"/>
    </row>
    <row r="49" spans="1:17">
      <c r="A49" s="32"/>
      <c r="G49" s="32"/>
      <c r="N49" s="32"/>
      <c r="O49" s="32"/>
      <c r="P49" s="32"/>
      <c r="Q49" s="32"/>
    </row>
    <row r="50" spans="1:17">
      <c r="A50" s="32"/>
      <c r="G50" s="32"/>
      <c r="N50" s="32"/>
      <c r="O50" s="32"/>
      <c r="P50" s="32"/>
      <c r="Q50" s="32"/>
    </row>
    <row r="51" spans="1:17">
      <c r="A51" s="32"/>
      <c r="G51" s="32"/>
      <c r="N51" s="32"/>
      <c r="O51" s="32"/>
      <c r="P51" s="32"/>
      <c r="Q51" s="32"/>
    </row>
    <row r="52" spans="1:17">
      <c r="A52" s="32"/>
      <c r="G52" s="32"/>
      <c r="N52" s="32"/>
      <c r="O52" s="32"/>
      <c r="P52" s="32"/>
      <c r="Q52" s="32"/>
    </row>
    <row r="53" spans="1:17">
      <c r="A53" s="32"/>
      <c r="G53" s="32"/>
      <c r="N53" s="32"/>
      <c r="O53" s="32"/>
      <c r="P53" s="32"/>
      <c r="Q53" s="32"/>
    </row>
    <row r="54" spans="1:17">
      <c r="A54" s="32"/>
      <c r="G54" s="32"/>
      <c r="N54" s="32"/>
      <c r="O54" s="32"/>
      <c r="P54" s="32"/>
      <c r="Q54" s="32"/>
    </row>
    <row r="55" spans="1:17">
      <c r="A55" s="32"/>
      <c r="G55" s="32"/>
      <c r="N55" s="32"/>
      <c r="O55" s="32"/>
      <c r="P55" s="32"/>
      <c r="Q55" s="32"/>
    </row>
    <row r="56" spans="1:17">
      <c r="A56" s="32"/>
      <c r="G56" s="32"/>
      <c r="N56" s="32"/>
      <c r="O56" s="32"/>
      <c r="P56" s="32"/>
      <c r="Q56" s="32"/>
    </row>
    <row r="57" spans="1:17">
      <c r="A57" s="32"/>
      <c r="G57" s="32"/>
      <c r="N57" s="32"/>
      <c r="O57" s="32"/>
      <c r="P57" s="32"/>
      <c r="Q57" s="32"/>
    </row>
    <row r="58" spans="1:17">
      <c r="A58" s="32"/>
      <c r="G58" s="32"/>
      <c r="N58" s="32"/>
      <c r="O58" s="32"/>
      <c r="P58" s="32"/>
      <c r="Q58" s="32"/>
    </row>
    <row r="59" spans="1:17">
      <c r="A59" s="32"/>
      <c r="G59" s="32"/>
      <c r="N59" s="32"/>
      <c r="O59" s="32"/>
      <c r="P59" s="32"/>
      <c r="Q59" s="32"/>
    </row>
    <row r="60" spans="1:17">
      <c r="A60" s="32"/>
      <c r="G60" s="32"/>
      <c r="N60" s="32"/>
      <c r="O60" s="32"/>
      <c r="P60" s="32"/>
      <c r="Q60" s="32"/>
    </row>
    <row r="61" spans="1:17">
      <c r="A61" s="32"/>
      <c r="G61" s="32"/>
      <c r="N61" s="32"/>
      <c r="O61" s="32"/>
      <c r="P61" s="32"/>
      <c r="Q61" s="32"/>
    </row>
    <row r="62" spans="1:17">
      <c r="A62" s="32"/>
      <c r="G62" s="32"/>
      <c r="N62" s="32"/>
      <c r="O62" s="32"/>
      <c r="P62" s="32"/>
      <c r="Q62" s="32"/>
    </row>
    <row r="63" spans="1:17">
      <c r="A63" s="32"/>
      <c r="G63" s="32"/>
      <c r="N63" s="32"/>
      <c r="O63" s="32"/>
      <c r="P63" s="32"/>
      <c r="Q63" s="32"/>
    </row>
    <row r="64" spans="1:17">
      <c r="A64" s="32"/>
      <c r="G64" s="32"/>
      <c r="N64" s="32"/>
      <c r="O64" s="32"/>
      <c r="P64" s="32"/>
      <c r="Q64" s="32"/>
    </row>
    <row r="65" spans="1:17">
      <c r="A65" s="32"/>
      <c r="G65" s="32"/>
      <c r="N65" s="32"/>
      <c r="O65" s="32"/>
      <c r="P65" s="32"/>
      <c r="Q65" s="32"/>
    </row>
    <row r="66" spans="1:17">
      <c r="A66" s="32"/>
      <c r="G66" s="32"/>
      <c r="N66" s="32"/>
      <c r="O66" s="32"/>
      <c r="P66" s="32"/>
      <c r="Q66" s="32"/>
    </row>
    <row r="67" spans="1:17">
      <c r="A67" s="32"/>
      <c r="G67" s="32"/>
      <c r="N67" s="32"/>
      <c r="O67" s="32"/>
      <c r="P67" s="32"/>
      <c r="Q67" s="32"/>
    </row>
    <row r="68" spans="1:17">
      <c r="A68" s="32"/>
      <c r="G68" s="32"/>
      <c r="N68" s="32"/>
      <c r="O68" s="32"/>
      <c r="P68" s="32"/>
      <c r="Q68" s="32"/>
    </row>
    <row r="69" spans="1:17">
      <c r="A69" s="32"/>
      <c r="G69" s="32"/>
      <c r="N69" s="32"/>
      <c r="O69" s="32"/>
      <c r="P69" s="32"/>
      <c r="Q69" s="32"/>
    </row>
    <row r="70" spans="1:17">
      <c r="A70" s="32"/>
      <c r="G70" s="32"/>
      <c r="N70" s="32"/>
      <c r="O70" s="32"/>
      <c r="P70" s="32"/>
      <c r="Q70" s="32"/>
    </row>
    <row r="71" spans="1:17">
      <c r="A71" s="32"/>
      <c r="G71" s="32"/>
      <c r="N71" s="32"/>
      <c r="O71" s="32"/>
      <c r="P71" s="32"/>
      <c r="Q71" s="32"/>
    </row>
    <row r="72" spans="1:17">
      <c r="A72" s="32"/>
      <c r="G72" s="32"/>
      <c r="N72" s="32"/>
      <c r="O72" s="32"/>
      <c r="P72" s="32"/>
      <c r="Q72" s="32"/>
    </row>
    <row r="73" spans="1:17">
      <c r="A73" s="32"/>
      <c r="G73" s="32"/>
      <c r="N73" s="32"/>
      <c r="O73" s="32"/>
      <c r="P73" s="32"/>
      <c r="Q73" s="32"/>
    </row>
    <row r="74" spans="1:17">
      <c r="A74" s="32"/>
      <c r="G74" s="32"/>
      <c r="N74" s="32"/>
      <c r="O74" s="32"/>
      <c r="P74" s="32"/>
      <c r="Q74" s="32"/>
    </row>
    <row r="75" spans="1:17">
      <c r="A75" s="32"/>
      <c r="G75" s="32"/>
      <c r="N75" s="32"/>
      <c r="O75" s="32"/>
      <c r="P75" s="32"/>
      <c r="Q75" s="32"/>
    </row>
    <row r="76" spans="1:17">
      <c r="A76" s="32"/>
      <c r="G76" s="32"/>
      <c r="N76" s="32"/>
      <c r="O76" s="32"/>
      <c r="P76" s="32"/>
      <c r="Q76" s="32"/>
    </row>
    <row r="77" spans="1:17">
      <c r="A77" s="32"/>
      <c r="G77" s="32"/>
      <c r="N77" s="32"/>
      <c r="O77" s="32"/>
      <c r="P77" s="32"/>
      <c r="Q77" s="32"/>
    </row>
    <row r="78" spans="1:17">
      <c r="A78" s="32"/>
      <c r="G78" s="32"/>
      <c r="N78" s="32"/>
      <c r="O78" s="32"/>
      <c r="P78" s="32"/>
      <c r="Q78" s="32"/>
    </row>
    <row r="79" spans="1:17">
      <c r="A79" s="32"/>
      <c r="G79" s="32"/>
      <c r="N79" s="32"/>
      <c r="O79" s="32"/>
      <c r="P79" s="32"/>
      <c r="Q79" s="32"/>
    </row>
    <row r="80" spans="1:17">
      <c r="A80" s="32"/>
      <c r="G80" s="32"/>
      <c r="N80" s="32"/>
      <c r="O80" s="32"/>
      <c r="P80" s="32"/>
      <c r="Q80" s="32"/>
    </row>
    <row r="81" spans="1:17">
      <c r="A81" s="32"/>
      <c r="G81" s="32"/>
      <c r="N81" s="32"/>
      <c r="O81" s="32"/>
      <c r="P81" s="32"/>
      <c r="Q81" s="32"/>
    </row>
    <row r="82" spans="1:17">
      <c r="A82" s="32"/>
      <c r="G82" s="32"/>
      <c r="N82" s="32"/>
      <c r="O82" s="32"/>
      <c r="P82" s="32"/>
      <c r="Q82" s="32"/>
    </row>
    <row r="83" spans="1:17">
      <c r="A83" s="32"/>
      <c r="G83" s="32"/>
      <c r="N83" s="32"/>
      <c r="O83" s="32"/>
      <c r="P83" s="32"/>
      <c r="Q83" s="32"/>
    </row>
    <row r="84" spans="1:17">
      <c r="A84" s="32"/>
      <c r="G84" s="32"/>
      <c r="N84" s="32"/>
      <c r="O84" s="32"/>
      <c r="P84" s="32"/>
      <c r="Q84" s="32"/>
    </row>
    <row r="85" spans="1:17">
      <c r="A85" s="32"/>
      <c r="G85" s="32"/>
      <c r="N85" s="32"/>
      <c r="O85" s="32"/>
      <c r="P85" s="32"/>
      <c r="Q85" s="32"/>
    </row>
    <row r="86" spans="1:17">
      <c r="A86" s="32"/>
      <c r="G86" s="32"/>
      <c r="N86" s="32"/>
      <c r="O86" s="32"/>
      <c r="P86" s="32"/>
      <c r="Q86" s="32"/>
    </row>
    <row r="87" spans="1:17">
      <c r="A87" s="32"/>
      <c r="G87" s="32"/>
      <c r="N87" s="32"/>
      <c r="O87" s="32"/>
      <c r="P87" s="32"/>
      <c r="Q87" s="32"/>
    </row>
    <row r="88" spans="1:17">
      <c r="A88" s="32"/>
      <c r="G88" s="32"/>
      <c r="N88" s="32"/>
      <c r="O88" s="32"/>
      <c r="P88" s="32"/>
      <c r="Q88" s="32"/>
    </row>
    <row r="89" spans="1:17">
      <c r="A89" s="32"/>
      <c r="G89" s="32"/>
      <c r="N89" s="32"/>
      <c r="O89" s="32"/>
      <c r="P89" s="32"/>
      <c r="Q89" s="32"/>
    </row>
    <row r="90" spans="1:17">
      <c r="A90" s="32"/>
      <c r="G90" s="32"/>
      <c r="N90" s="32"/>
      <c r="O90" s="32"/>
      <c r="P90" s="32"/>
      <c r="Q90" s="32"/>
    </row>
    <row r="91" spans="1:17">
      <c r="A91" s="32"/>
      <c r="G91" s="32"/>
      <c r="N91" s="32"/>
      <c r="O91" s="32"/>
      <c r="P91" s="32"/>
      <c r="Q91" s="32"/>
    </row>
    <row r="92" spans="1:17">
      <c r="A92" s="32"/>
      <c r="G92" s="32"/>
      <c r="N92" s="32"/>
      <c r="O92" s="32"/>
      <c r="P92" s="32"/>
      <c r="Q92" s="32"/>
    </row>
    <row r="93" spans="1:17">
      <c r="A93" s="32"/>
      <c r="G93" s="32"/>
      <c r="N93" s="32"/>
      <c r="O93" s="32"/>
      <c r="P93" s="32"/>
      <c r="Q93" s="32"/>
    </row>
    <row r="94" spans="1:17">
      <c r="A94" s="32"/>
      <c r="G94" s="32"/>
      <c r="N94" s="32"/>
      <c r="O94" s="32"/>
      <c r="P94" s="32"/>
      <c r="Q94" s="32"/>
    </row>
    <row r="95" spans="1:17">
      <c r="A95" s="32"/>
      <c r="G95" s="32"/>
      <c r="N95" s="32"/>
      <c r="O95" s="32"/>
      <c r="P95" s="32"/>
      <c r="Q95" s="32"/>
    </row>
    <row r="96" spans="1:17">
      <c r="A96" s="32"/>
      <c r="G96" s="32"/>
      <c r="N96" s="32"/>
      <c r="O96" s="32"/>
      <c r="P96" s="32"/>
      <c r="Q96" s="32"/>
    </row>
    <row r="97" spans="1:17">
      <c r="A97" s="32"/>
      <c r="G97" s="32"/>
      <c r="N97" s="32"/>
      <c r="O97" s="32"/>
      <c r="P97" s="32"/>
      <c r="Q97" s="32"/>
    </row>
    <row r="98" spans="1:17">
      <c r="A98" s="32"/>
      <c r="G98" s="32"/>
      <c r="N98" s="32"/>
      <c r="O98" s="32"/>
      <c r="P98" s="32"/>
      <c r="Q98" s="32"/>
    </row>
    <row r="99" spans="1:17">
      <c r="A99" s="32"/>
      <c r="G99" s="32"/>
      <c r="N99" s="32"/>
      <c r="O99" s="32"/>
      <c r="P99" s="32"/>
      <c r="Q99" s="32"/>
    </row>
    <row r="100" spans="1:17">
      <c r="A100" s="32"/>
      <c r="G100" s="32"/>
      <c r="N100" s="32"/>
      <c r="O100" s="32"/>
      <c r="P100" s="32"/>
      <c r="Q100" s="32"/>
    </row>
    <row r="101" spans="1:17">
      <c r="A101" s="32"/>
      <c r="G101" s="32"/>
      <c r="N101" s="32"/>
      <c r="O101" s="32"/>
      <c r="P101" s="32"/>
      <c r="Q101" s="32"/>
    </row>
    <row r="102" spans="1:17">
      <c r="A102" s="32"/>
      <c r="G102" s="32"/>
      <c r="N102" s="32"/>
      <c r="O102" s="32"/>
      <c r="P102" s="32"/>
      <c r="Q102" s="32"/>
    </row>
    <row r="103" spans="1:17">
      <c r="A103" s="32"/>
      <c r="G103" s="32"/>
      <c r="N103" s="32"/>
      <c r="O103" s="32"/>
      <c r="P103" s="32"/>
      <c r="Q103" s="32"/>
    </row>
    <row r="104" spans="1:17">
      <c r="A104" s="32"/>
      <c r="G104" s="32"/>
      <c r="N104" s="32"/>
      <c r="O104" s="32"/>
      <c r="P104" s="32"/>
      <c r="Q104" s="32"/>
    </row>
    <row r="105" spans="1:17">
      <c r="A105" s="32"/>
      <c r="G105" s="32"/>
      <c r="N105" s="32"/>
      <c r="O105" s="32"/>
      <c r="P105" s="32"/>
      <c r="Q105" s="32"/>
    </row>
    <row r="106" spans="1:17">
      <c r="A106" s="32"/>
      <c r="G106" s="32"/>
      <c r="N106" s="32"/>
      <c r="O106" s="32"/>
      <c r="P106" s="32"/>
      <c r="Q106" s="32"/>
    </row>
    <row r="107" spans="1:17">
      <c r="A107" s="32"/>
      <c r="G107" s="32"/>
      <c r="N107" s="32"/>
      <c r="O107" s="32"/>
      <c r="P107" s="32"/>
      <c r="Q107" s="32"/>
    </row>
    <row r="108" spans="1:17">
      <c r="A108" s="32"/>
      <c r="G108" s="32"/>
      <c r="N108" s="32"/>
      <c r="O108" s="32"/>
      <c r="P108" s="32"/>
      <c r="Q108" s="32"/>
    </row>
    <row r="109" spans="1:17">
      <c r="A109" s="32"/>
      <c r="G109" s="32"/>
      <c r="N109" s="32"/>
      <c r="O109" s="32"/>
      <c r="P109" s="32"/>
      <c r="Q109" s="32"/>
    </row>
    <row r="110" spans="1:17">
      <c r="A110" s="32"/>
      <c r="G110" s="32"/>
      <c r="N110" s="32"/>
      <c r="O110" s="32"/>
      <c r="P110" s="32"/>
      <c r="Q110" s="32"/>
    </row>
    <row r="111" spans="1:17">
      <c r="A111" s="32"/>
      <c r="G111" s="32"/>
      <c r="N111" s="32"/>
      <c r="O111" s="32"/>
      <c r="P111" s="32"/>
      <c r="Q111" s="32"/>
    </row>
    <row r="112" spans="1:17">
      <c r="A112" s="32"/>
      <c r="G112" s="32"/>
      <c r="N112" s="32"/>
      <c r="O112" s="32"/>
      <c r="P112" s="32"/>
      <c r="Q112" s="32"/>
    </row>
    <row r="113" spans="1:17">
      <c r="A113" s="32"/>
      <c r="G113" s="32"/>
      <c r="N113" s="32"/>
      <c r="O113" s="32"/>
      <c r="P113" s="32"/>
      <c r="Q113" s="32"/>
    </row>
    <row r="114" spans="1:17">
      <c r="A114" s="32"/>
      <c r="G114" s="32"/>
      <c r="N114" s="32"/>
      <c r="O114" s="32"/>
      <c r="P114" s="32"/>
      <c r="Q114" s="32"/>
    </row>
    <row r="115" spans="1:17">
      <c r="A115" s="32"/>
      <c r="G115" s="32"/>
      <c r="N115" s="32"/>
      <c r="O115" s="32"/>
      <c r="P115" s="32"/>
      <c r="Q115" s="32"/>
    </row>
    <row r="116" spans="1:17">
      <c r="A116" s="32"/>
      <c r="G116" s="32"/>
      <c r="N116" s="32"/>
      <c r="O116" s="32"/>
      <c r="P116" s="32"/>
      <c r="Q116" s="32"/>
    </row>
    <row r="117" spans="1:17">
      <c r="A117" s="32"/>
      <c r="G117" s="32"/>
      <c r="N117" s="32"/>
      <c r="O117" s="32"/>
      <c r="P117" s="32"/>
      <c r="Q117" s="32"/>
    </row>
    <row r="118" spans="1:17">
      <c r="A118" s="32"/>
      <c r="G118" s="32"/>
      <c r="N118" s="32"/>
      <c r="O118" s="32"/>
      <c r="P118" s="32"/>
      <c r="Q118" s="32"/>
    </row>
    <row r="119" spans="1:17">
      <c r="A119" s="32"/>
      <c r="G119" s="32"/>
      <c r="N119" s="32"/>
      <c r="O119" s="32"/>
      <c r="P119" s="32"/>
      <c r="Q119" s="32"/>
    </row>
    <row r="120" spans="1:17">
      <c r="A120" s="32"/>
      <c r="G120" s="32"/>
      <c r="N120" s="32"/>
      <c r="O120" s="32"/>
      <c r="P120" s="32"/>
      <c r="Q120" s="32"/>
    </row>
    <row r="121" spans="1:17">
      <c r="A121" s="32"/>
      <c r="G121" s="32"/>
      <c r="N121" s="32"/>
      <c r="O121" s="32"/>
      <c r="P121" s="32"/>
      <c r="Q121" s="32"/>
    </row>
    <row r="122" spans="1:17">
      <c r="A122" s="32"/>
      <c r="G122" s="32"/>
      <c r="N122" s="32"/>
      <c r="O122" s="32"/>
      <c r="P122" s="32"/>
      <c r="Q122" s="32"/>
    </row>
    <row r="123" spans="1:17">
      <c r="A123" s="32"/>
      <c r="G123" s="32"/>
      <c r="N123" s="32"/>
      <c r="O123" s="32"/>
      <c r="P123" s="32"/>
      <c r="Q123" s="32"/>
    </row>
    <row r="124" spans="1:17">
      <c r="A124" s="32"/>
      <c r="G124" s="32"/>
      <c r="N124" s="32"/>
      <c r="O124" s="32"/>
      <c r="P124" s="32"/>
      <c r="Q124" s="32"/>
    </row>
    <row r="125" spans="1:17">
      <c r="A125" s="32"/>
      <c r="G125" s="32"/>
      <c r="N125" s="32"/>
      <c r="O125" s="32"/>
      <c r="P125" s="32"/>
      <c r="Q125" s="32"/>
    </row>
    <row r="126" spans="1:17">
      <c r="A126" s="32"/>
      <c r="G126" s="32"/>
      <c r="N126" s="32"/>
      <c r="O126" s="32"/>
      <c r="P126" s="32"/>
      <c r="Q126" s="32"/>
    </row>
    <row r="127" spans="1:17">
      <c r="A127" s="32"/>
      <c r="G127" s="32"/>
      <c r="N127" s="32"/>
      <c r="O127" s="32"/>
      <c r="P127" s="32"/>
      <c r="Q127" s="32"/>
    </row>
    <row r="128" spans="1:17">
      <c r="A128" s="32"/>
      <c r="G128" s="32"/>
      <c r="N128" s="32"/>
      <c r="O128" s="32"/>
      <c r="P128" s="32"/>
      <c r="Q128" s="32"/>
    </row>
    <row r="129" spans="1:17">
      <c r="A129" s="32"/>
      <c r="G129" s="32"/>
      <c r="N129" s="32"/>
      <c r="O129" s="32"/>
      <c r="P129" s="32"/>
      <c r="Q129" s="32"/>
    </row>
    <row r="130" spans="1:17">
      <c r="A130" s="32"/>
      <c r="G130" s="32"/>
      <c r="N130" s="32"/>
      <c r="O130" s="32"/>
      <c r="P130" s="32"/>
      <c r="Q130" s="32"/>
    </row>
    <row r="131" spans="1:17">
      <c r="A131" s="32"/>
      <c r="G131" s="32"/>
      <c r="N131" s="32"/>
      <c r="O131" s="32"/>
      <c r="P131" s="32"/>
      <c r="Q131" s="32"/>
    </row>
    <row r="132" spans="1:17">
      <c r="A132" s="32"/>
      <c r="G132" s="32"/>
      <c r="N132" s="32"/>
      <c r="O132" s="32"/>
      <c r="P132" s="32"/>
      <c r="Q132" s="32"/>
    </row>
    <row r="133" spans="1:17">
      <c r="A133" s="32"/>
      <c r="G133" s="32"/>
      <c r="N133" s="32"/>
      <c r="O133" s="32"/>
      <c r="P133" s="32"/>
      <c r="Q133" s="32"/>
    </row>
    <row r="134" spans="1:17">
      <c r="A134" s="32"/>
      <c r="G134" s="32"/>
      <c r="N134" s="32"/>
      <c r="O134" s="32"/>
      <c r="P134" s="32"/>
      <c r="Q134" s="32"/>
    </row>
    <row r="135" spans="1:17">
      <c r="A135" s="32"/>
      <c r="G135" s="32"/>
      <c r="N135" s="32"/>
      <c r="O135" s="32"/>
      <c r="P135" s="32"/>
      <c r="Q135" s="32"/>
    </row>
    <row r="136" spans="1:17">
      <c r="A136" s="32"/>
      <c r="G136" s="32"/>
      <c r="N136" s="32"/>
      <c r="O136" s="32"/>
      <c r="P136" s="32"/>
      <c r="Q136" s="32"/>
    </row>
    <row r="137" spans="1:17">
      <c r="A137" s="32"/>
      <c r="G137" s="32"/>
      <c r="N137" s="32"/>
      <c r="O137" s="32"/>
      <c r="P137" s="32"/>
      <c r="Q137" s="32"/>
    </row>
    <row r="138" spans="1:17">
      <c r="A138" s="32"/>
      <c r="G138" s="32"/>
      <c r="N138" s="32"/>
      <c r="O138" s="32"/>
      <c r="P138" s="32"/>
      <c r="Q138" s="32"/>
    </row>
    <row r="139" spans="1:17">
      <c r="A139" s="32"/>
      <c r="G139" s="32"/>
      <c r="N139" s="32"/>
      <c r="O139" s="32"/>
      <c r="P139" s="32"/>
      <c r="Q139" s="32"/>
    </row>
    <row r="140" spans="1:17">
      <c r="A140" s="32"/>
      <c r="G140" s="32"/>
      <c r="N140" s="32"/>
      <c r="O140" s="32"/>
      <c r="P140" s="32"/>
      <c r="Q140" s="32"/>
    </row>
    <row r="141" spans="1:17">
      <c r="A141" s="32"/>
      <c r="G141" s="32"/>
      <c r="N141" s="32"/>
      <c r="O141" s="32"/>
      <c r="P141" s="32"/>
      <c r="Q141" s="32"/>
    </row>
    <row r="142" spans="1:17">
      <c r="A142" s="32"/>
      <c r="G142" s="32"/>
      <c r="N142" s="32"/>
      <c r="O142" s="32"/>
      <c r="P142" s="32"/>
      <c r="Q142" s="32"/>
    </row>
    <row r="143" spans="1:17">
      <c r="A143" s="32"/>
      <c r="G143" s="32"/>
      <c r="N143" s="32"/>
      <c r="O143" s="32"/>
      <c r="P143" s="32"/>
      <c r="Q143" s="32"/>
    </row>
    <row r="144" spans="1:17">
      <c r="A144" s="32"/>
      <c r="G144" s="32"/>
      <c r="N144" s="32"/>
      <c r="O144" s="32"/>
      <c r="P144" s="32"/>
      <c r="Q144" s="32"/>
    </row>
    <row r="145" spans="1:17">
      <c r="A145" s="32"/>
      <c r="G145" s="32"/>
      <c r="N145" s="32"/>
      <c r="O145" s="32"/>
      <c r="P145" s="32"/>
      <c r="Q145" s="32"/>
    </row>
    <row r="146" spans="1:17">
      <c r="A146" s="32"/>
      <c r="G146" s="32"/>
      <c r="N146" s="32"/>
      <c r="O146" s="32"/>
      <c r="P146" s="32"/>
      <c r="Q146" s="32"/>
    </row>
    <row r="147" spans="1:17">
      <c r="A147" s="32"/>
      <c r="G147" s="32"/>
      <c r="N147" s="32"/>
      <c r="O147" s="32"/>
      <c r="P147" s="32"/>
      <c r="Q147" s="32"/>
    </row>
    <row r="148" spans="1:17">
      <c r="A148" s="32"/>
      <c r="G148" s="32"/>
      <c r="N148" s="32"/>
      <c r="O148" s="32"/>
      <c r="P148" s="32"/>
      <c r="Q148" s="32"/>
    </row>
    <row r="149" spans="1:17">
      <c r="A149" s="32"/>
      <c r="G149" s="32"/>
      <c r="N149" s="32"/>
      <c r="O149" s="32"/>
      <c r="P149" s="32"/>
      <c r="Q149" s="32"/>
    </row>
    <row r="150" spans="1:17">
      <c r="A150" s="32"/>
      <c r="G150" s="32"/>
      <c r="N150" s="32"/>
      <c r="O150" s="32"/>
      <c r="P150" s="32"/>
      <c r="Q150" s="32"/>
    </row>
    <row r="151" spans="1:17">
      <c r="A151" s="32"/>
      <c r="G151" s="32"/>
      <c r="N151" s="32"/>
      <c r="O151" s="32"/>
      <c r="P151" s="32"/>
      <c r="Q151" s="32"/>
    </row>
    <row r="152" spans="1:17">
      <c r="A152" s="32"/>
      <c r="G152" s="32"/>
      <c r="N152" s="32"/>
      <c r="O152" s="32"/>
      <c r="P152" s="32"/>
      <c r="Q152" s="32"/>
    </row>
    <row r="153" spans="1:17">
      <c r="A153" s="32"/>
      <c r="G153" s="32"/>
      <c r="N153" s="32"/>
      <c r="O153" s="32"/>
      <c r="P153" s="32"/>
      <c r="Q153" s="32"/>
    </row>
    <row r="154" spans="1:17">
      <c r="A154" s="32"/>
      <c r="G154" s="32"/>
      <c r="N154" s="32"/>
      <c r="O154" s="32"/>
      <c r="P154" s="32"/>
      <c r="Q154" s="32"/>
    </row>
    <row r="155" spans="1:17">
      <c r="A155" s="32"/>
      <c r="G155" s="32"/>
      <c r="N155" s="32"/>
      <c r="O155" s="32"/>
      <c r="P155" s="32"/>
      <c r="Q155" s="32"/>
    </row>
    <row r="156" spans="1:17">
      <c r="A156" s="32"/>
      <c r="G156" s="32"/>
      <c r="N156" s="32"/>
      <c r="O156" s="32"/>
      <c r="P156" s="32"/>
      <c r="Q156" s="32"/>
    </row>
    <row r="157" spans="1:17">
      <c r="A157" s="32"/>
      <c r="G157" s="32"/>
      <c r="N157" s="32"/>
      <c r="O157" s="32"/>
      <c r="P157" s="32"/>
      <c r="Q157" s="32"/>
    </row>
    <row r="158" spans="1:17">
      <c r="A158" s="32"/>
      <c r="G158" s="32"/>
      <c r="N158" s="32"/>
      <c r="O158" s="32"/>
      <c r="P158" s="32"/>
      <c r="Q158" s="32"/>
    </row>
    <row r="159" spans="1:17">
      <c r="A159" s="32"/>
      <c r="G159" s="32"/>
      <c r="N159" s="32"/>
      <c r="O159" s="32"/>
      <c r="P159" s="32"/>
      <c r="Q159" s="32"/>
    </row>
    <row r="160" spans="1:17">
      <c r="A160" s="32"/>
      <c r="G160" s="32"/>
      <c r="N160" s="32"/>
      <c r="O160" s="32"/>
      <c r="P160" s="32"/>
      <c r="Q160" s="32"/>
    </row>
    <row r="161" spans="1:17">
      <c r="A161" s="32"/>
      <c r="G161" s="32"/>
      <c r="N161" s="32"/>
      <c r="O161" s="32"/>
      <c r="P161" s="32"/>
      <c r="Q161" s="32"/>
    </row>
    <row r="162" spans="1:17">
      <c r="A162" s="32"/>
      <c r="G162" s="32"/>
      <c r="N162" s="32"/>
      <c r="O162" s="32"/>
      <c r="P162" s="32"/>
      <c r="Q162" s="32"/>
    </row>
    <row r="163" spans="1:17">
      <c r="A163" s="32"/>
      <c r="G163" s="32"/>
      <c r="N163" s="32"/>
      <c r="O163" s="32"/>
      <c r="P163" s="32"/>
      <c r="Q163" s="32"/>
    </row>
    <row r="164" spans="1:17">
      <c r="A164" s="32"/>
      <c r="G164" s="32"/>
      <c r="N164" s="32"/>
      <c r="O164" s="32"/>
      <c r="P164" s="32"/>
      <c r="Q164" s="32"/>
    </row>
    <row r="165" spans="1:17">
      <c r="A165" s="32"/>
      <c r="G165" s="32"/>
      <c r="N165" s="32"/>
      <c r="O165" s="32"/>
      <c r="P165" s="32"/>
      <c r="Q165" s="32"/>
    </row>
    <row r="166" spans="1:17">
      <c r="A166" s="32"/>
      <c r="G166" s="32"/>
      <c r="N166" s="32"/>
      <c r="O166" s="32"/>
      <c r="P166" s="32"/>
      <c r="Q166" s="32"/>
    </row>
    <row r="167" spans="1:17">
      <c r="A167" s="32"/>
      <c r="G167" s="32"/>
      <c r="N167" s="32"/>
      <c r="O167" s="32"/>
      <c r="P167" s="32"/>
      <c r="Q167" s="32"/>
    </row>
    <row r="168" spans="1:17">
      <c r="A168" s="32"/>
      <c r="G168" s="32"/>
      <c r="N168" s="32"/>
      <c r="O168" s="32"/>
      <c r="P168" s="32"/>
      <c r="Q168" s="32"/>
    </row>
    <row r="169" spans="1:17">
      <c r="A169" s="32"/>
      <c r="G169" s="32"/>
      <c r="N169" s="32"/>
      <c r="O169" s="32"/>
      <c r="P169" s="32"/>
      <c r="Q169" s="32"/>
    </row>
    <row r="170" spans="1:17">
      <c r="A170" s="32"/>
      <c r="G170" s="32"/>
      <c r="N170" s="32"/>
      <c r="O170" s="32"/>
      <c r="P170" s="32"/>
      <c r="Q170" s="32"/>
    </row>
    <row r="171" spans="1:17">
      <c r="A171" s="32"/>
      <c r="G171" s="32"/>
      <c r="N171" s="32"/>
      <c r="O171" s="32"/>
      <c r="P171" s="32"/>
      <c r="Q171" s="32"/>
    </row>
    <row r="172" spans="1:17">
      <c r="A172" s="32"/>
      <c r="G172" s="32"/>
      <c r="N172" s="32"/>
      <c r="O172" s="32"/>
      <c r="P172" s="32"/>
      <c r="Q172" s="32"/>
    </row>
    <row r="173" spans="1:17">
      <c r="A173" s="32"/>
      <c r="G173" s="32"/>
      <c r="N173" s="32"/>
      <c r="O173" s="32"/>
      <c r="P173" s="32"/>
      <c r="Q173" s="32"/>
    </row>
    <row r="174" spans="1:17">
      <c r="A174" s="32"/>
      <c r="G174" s="32"/>
      <c r="N174" s="32"/>
      <c r="O174" s="32"/>
      <c r="P174" s="32"/>
      <c r="Q174" s="32"/>
    </row>
    <row r="175" spans="1:17">
      <c r="A175" s="32"/>
      <c r="G175" s="32"/>
      <c r="N175" s="32"/>
      <c r="O175" s="32"/>
      <c r="P175" s="32"/>
      <c r="Q175" s="32"/>
    </row>
    <row r="176" spans="1:17">
      <c r="A176" s="32"/>
      <c r="G176" s="32"/>
      <c r="N176" s="32"/>
      <c r="O176" s="32"/>
      <c r="P176" s="32"/>
      <c r="Q176" s="32"/>
    </row>
    <row r="177" spans="1:17">
      <c r="A177" s="32"/>
      <c r="G177" s="32"/>
      <c r="N177" s="32"/>
      <c r="O177" s="32"/>
      <c r="P177" s="32"/>
      <c r="Q177" s="32"/>
    </row>
    <row r="178" spans="1:17">
      <c r="A178" s="32"/>
      <c r="G178" s="32"/>
      <c r="N178" s="32"/>
      <c r="O178" s="32"/>
      <c r="P178" s="32"/>
      <c r="Q178" s="32"/>
    </row>
    <row r="179" spans="1:17">
      <c r="A179" s="32"/>
      <c r="G179" s="32"/>
      <c r="N179" s="32"/>
      <c r="O179" s="32"/>
      <c r="P179" s="32"/>
      <c r="Q179" s="32"/>
    </row>
    <row r="180" spans="1:17">
      <c r="A180" s="32"/>
      <c r="G180" s="32"/>
      <c r="N180" s="32"/>
      <c r="O180" s="32"/>
      <c r="P180" s="32"/>
      <c r="Q180" s="32"/>
    </row>
    <row r="181" spans="1:17">
      <c r="A181" s="32"/>
      <c r="G181" s="32"/>
      <c r="N181" s="32"/>
      <c r="O181" s="32"/>
      <c r="P181" s="32"/>
      <c r="Q181" s="32"/>
    </row>
    <row r="182" spans="1:17">
      <c r="A182" s="32"/>
      <c r="G182" s="32"/>
      <c r="N182" s="32"/>
      <c r="O182" s="32"/>
      <c r="P182" s="32"/>
      <c r="Q182" s="32"/>
    </row>
    <row r="183" spans="1:17">
      <c r="A183" s="32"/>
      <c r="G183" s="32"/>
      <c r="N183" s="32"/>
      <c r="O183" s="32"/>
      <c r="P183" s="32"/>
      <c r="Q183" s="32"/>
    </row>
    <row r="184" spans="1:17">
      <c r="A184" s="32"/>
      <c r="G184" s="32"/>
      <c r="N184" s="32"/>
      <c r="O184" s="32"/>
      <c r="P184" s="32"/>
      <c r="Q184" s="32"/>
    </row>
    <row r="185" spans="1:17">
      <c r="A185" s="32"/>
      <c r="G185" s="32"/>
      <c r="N185" s="32"/>
      <c r="O185" s="32"/>
      <c r="P185" s="32"/>
      <c r="Q185" s="32"/>
    </row>
    <row r="186" spans="1:17">
      <c r="A186" s="32"/>
      <c r="G186" s="32"/>
      <c r="N186" s="32"/>
      <c r="O186" s="32"/>
      <c r="P186" s="32"/>
      <c r="Q186" s="32"/>
    </row>
    <row r="187" spans="1:17">
      <c r="A187" s="32"/>
      <c r="G187" s="32"/>
      <c r="N187" s="32"/>
      <c r="O187" s="32"/>
      <c r="P187" s="32"/>
      <c r="Q187" s="32"/>
    </row>
    <row r="188" spans="1:17">
      <c r="A188" s="32"/>
      <c r="G188" s="32"/>
      <c r="N188" s="32"/>
      <c r="O188" s="32"/>
      <c r="P188" s="32"/>
      <c r="Q188" s="32"/>
    </row>
    <row r="189" spans="1:17">
      <c r="A189" s="32"/>
      <c r="G189" s="32"/>
      <c r="N189" s="32"/>
      <c r="O189" s="32"/>
      <c r="P189" s="32"/>
      <c r="Q189" s="32"/>
    </row>
    <row r="190" spans="1:17">
      <c r="A190" s="32"/>
      <c r="G190" s="32"/>
      <c r="N190" s="32"/>
      <c r="O190" s="32"/>
      <c r="P190" s="32"/>
      <c r="Q190" s="32"/>
    </row>
    <row r="191" spans="1:17">
      <c r="A191" s="32"/>
      <c r="G191" s="32"/>
      <c r="N191" s="32"/>
      <c r="O191" s="32"/>
      <c r="P191" s="32"/>
      <c r="Q191" s="32"/>
    </row>
    <row r="192" spans="1:17">
      <c r="A192" s="32"/>
      <c r="G192" s="32"/>
      <c r="N192" s="32"/>
      <c r="O192" s="32"/>
      <c r="P192" s="32"/>
      <c r="Q192" s="32"/>
    </row>
    <row r="193" spans="1:17">
      <c r="A193" s="32"/>
      <c r="G193" s="32"/>
      <c r="N193" s="32"/>
      <c r="O193" s="32"/>
      <c r="P193" s="32"/>
      <c r="Q193" s="32"/>
    </row>
    <row r="194" spans="1:17">
      <c r="A194" s="32"/>
      <c r="G194" s="32"/>
      <c r="N194" s="32"/>
      <c r="O194" s="32"/>
      <c r="P194" s="32"/>
      <c r="Q194" s="32"/>
    </row>
    <row r="195" spans="1:17">
      <c r="A195" s="32"/>
      <c r="G195" s="32"/>
      <c r="N195" s="32"/>
      <c r="O195" s="32"/>
      <c r="P195" s="32"/>
      <c r="Q195" s="32"/>
    </row>
    <row r="196" spans="1:17">
      <c r="A196" s="32"/>
      <c r="G196" s="32"/>
      <c r="N196" s="32"/>
      <c r="O196" s="32"/>
      <c r="P196" s="32"/>
      <c r="Q196" s="32"/>
    </row>
    <row r="197" spans="1:17">
      <c r="A197" s="32"/>
      <c r="G197" s="32"/>
      <c r="N197" s="32"/>
      <c r="O197" s="32"/>
      <c r="P197" s="32"/>
      <c r="Q197" s="32"/>
    </row>
    <row r="198" spans="1:17">
      <c r="A198" s="32"/>
      <c r="G198" s="32"/>
      <c r="N198" s="32"/>
      <c r="O198" s="32"/>
      <c r="P198" s="32"/>
      <c r="Q198" s="32"/>
    </row>
    <row r="199" spans="1:17">
      <c r="A199" s="32"/>
      <c r="G199" s="32"/>
      <c r="N199" s="32"/>
      <c r="O199" s="32"/>
      <c r="P199" s="32"/>
      <c r="Q199" s="32"/>
    </row>
    <row r="200" spans="1:17">
      <c r="A200" s="32"/>
      <c r="G200" s="32"/>
      <c r="N200" s="32"/>
      <c r="O200" s="32"/>
      <c r="P200" s="32"/>
      <c r="Q200" s="32"/>
    </row>
    <row r="201" spans="1:17">
      <c r="A201" s="32"/>
      <c r="G201" s="32"/>
      <c r="N201" s="32"/>
      <c r="O201" s="32"/>
      <c r="P201" s="32"/>
      <c r="Q201" s="32"/>
    </row>
    <row r="202" spans="1:17">
      <c r="A202" s="32"/>
      <c r="G202" s="32"/>
      <c r="N202" s="32"/>
      <c r="O202" s="32"/>
      <c r="P202" s="32"/>
      <c r="Q202" s="32"/>
    </row>
    <row r="203" spans="1:17">
      <c r="A203" s="32"/>
      <c r="G203" s="32"/>
      <c r="N203" s="32"/>
      <c r="O203" s="32"/>
      <c r="P203" s="32"/>
      <c r="Q203" s="32"/>
    </row>
    <row r="204" spans="1:17">
      <c r="A204" s="32"/>
      <c r="G204" s="32"/>
      <c r="N204" s="32"/>
      <c r="O204" s="32"/>
      <c r="P204" s="32"/>
      <c r="Q204" s="32"/>
    </row>
    <row r="205" spans="1:17">
      <c r="A205" s="32"/>
      <c r="G205" s="32"/>
      <c r="N205" s="32"/>
      <c r="O205" s="32"/>
      <c r="P205" s="32"/>
      <c r="Q205" s="32"/>
    </row>
    <row r="206" spans="1:17">
      <c r="A206" s="32"/>
      <c r="G206" s="32"/>
      <c r="N206" s="32"/>
      <c r="O206" s="32"/>
      <c r="P206" s="32"/>
      <c r="Q206" s="32"/>
    </row>
    <row r="207" spans="1:17">
      <c r="A207" s="32"/>
      <c r="G207" s="32"/>
      <c r="N207" s="32"/>
      <c r="O207" s="32"/>
      <c r="P207" s="32"/>
      <c r="Q207" s="32"/>
    </row>
    <row r="208" spans="1:17">
      <c r="A208" s="32"/>
      <c r="G208" s="32"/>
      <c r="N208" s="32"/>
      <c r="O208" s="32"/>
      <c r="P208" s="32"/>
      <c r="Q208" s="32"/>
    </row>
    <row r="209" spans="1:17">
      <c r="A209" s="32"/>
      <c r="G209" s="32"/>
      <c r="N209" s="32"/>
      <c r="O209" s="32"/>
      <c r="P209" s="32"/>
      <c r="Q209" s="32"/>
    </row>
    <row r="210" spans="1:17">
      <c r="A210" s="32"/>
      <c r="G210" s="32"/>
      <c r="N210" s="32"/>
      <c r="O210" s="32"/>
      <c r="P210" s="32"/>
      <c r="Q210" s="32"/>
    </row>
    <row r="211" spans="1:17">
      <c r="A211" s="32"/>
      <c r="G211" s="32"/>
      <c r="N211" s="32"/>
      <c r="O211" s="32"/>
      <c r="P211" s="32"/>
      <c r="Q211" s="32"/>
    </row>
    <row r="212" spans="1:17">
      <c r="A212" s="32"/>
      <c r="G212" s="32"/>
      <c r="N212" s="32"/>
      <c r="O212" s="32"/>
      <c r="P212" s="32"/>
      <c r="Q212" s="32"/>
    </row>
    <row r="213" spans="1:17">
      <c r="A213" s="32"/>
      <c r="G213" s="32"/>
      <c r="N213" s="32"/>
      <c r="O213" s="32"/>
      <c r="P213" s="32"/>
      <c r="Q213" s="32"/>
    </row>
    <row r="214" spans="1:17">
      <c r="A214" s="32"/>
      <c r="G214" s="32"/>
      <c r="N214" s="32"/>
      <c r="O214" s="32"/>
      <c r="P214" s="32"/>
      <c r="Q214" s="32"/>
    </row>
    <row r="215" spans="1:17">
      <c r="A215" s="32"/>
      <c r="G215" s="32"/>
      <c r="N215" s="32"/>
      <c r="O215" s="32"/>
      <c r="P215" s="32"/>
      <c r="Q215" s="32"/>
    </row>
    <row r="216" spans="1:17">
      <c r="A216" s="32"/>
      <c r="G216" s="32"/>
      <c r="N216" s="32"/>
      <c r="O216" s="32"/>
      <c r="P216" s="32"/>
      <c r="Q216" s="32"/>
    </row>
    <row r="217" spans="1:17">
      <c r="A217" s="32"/>
      <c r="G217" s="32"/>
      <c r="N217" s="32"/>
      <c r="O217" s="32"/>
      <c r="P217" s="32"/>
      <c r="Q217" s="32"/>
    </row>
    <row r="218" spans="1:17">
      <c r="A218" s="32"/>
      <c r="G218" s="32"/>
      <c r="N218" s="32"/>
      <c r="O218" s="32"/>
      <c r="P218" s="32"/>
      <c r="Q218" s="32"/>
    </row>
    <row r="219" spans="1:17">
      <c r="A219" s="32"/>
      <c r="G219" s="32"/>
      <c r="N219" s="32"/>
      <c r="O219" s="32"/>
      <c r="P219" s="32"/>
      <c r="Q219" s="32"/>
    </row>
    <row r="220" spans="1:17">
      <c r="A220" s="32"/>
      <c r="G220" s="32"/>
      <c r="N220" s="32"/>
      <c r="O220" s="32"/>
      <c r="P220" s="32"/>
      <c r="Q220" s="32"/>
    </row>
    <row r="221" spans="1:17">
      <c r="A221" s="32"/>
      <c r="G221" s="32"/>
      <c r="N221" s="32"/>
      <c r="O221" s="32"/>
      <c r="P221" s="32"/>
      <c r="Q221" s="32"/>
    </row>
    <row r="222" spans="1:17">
      <c r="A222" s="32"/>
      <c r="G222" s="32"/>
      <c r="N222" s="32"/>
      <c r="O222" s="32"/>
      <c r="P222" s="32"/>
      <c r="Q222" s="32"/>
    </row>
    <row r="223" spans="1:17">
      <c r="A223" s="32"/>
      <c r="G223" s="32"/>
      <c r="N223" s="32"/>
      <c r="O223" s="32"/>
      <c r="P223" s="32"/>
      <c r="Q223" s="32"/>
    </row>
    <row r="224" spans="1:17">
      <c r="A224" s="32"/>
      <c r="G224" s="32"/>
      <c r="N224" s="32"/>
      <c r="O224" s="32"/>
      <c r="P224" s="32"/>
      <c r="Q224" s="32"/>
    </row>
    <row r="225" spans="1:17">
      <c r="A225" s="32"/>
      <c r="G225" s="32"/>
      <c r="N225" s="32"/>
      <c r="O225" s="32"/>
      <c r="P225" s="32"/>
      <c r="Q225" s="32"/>
    </row>
    <row r="226" spans="1:17">
      <c r="A226" s="32"/>
      <c r="G226" s="32"/>
      <c r="N226" s="32"/>
      <c r="O226" s="32"/>
      <c r="P226" s="32"/>
      <c r="Q226" s="32"/>
    </row>
    <row r="227" spans="1:17">
      <c r="A227" s="32"/>
      <c r="G227" s="32"/>
      <c r="N227" s="32"/>
      <c r="O227" s="32"/>
      <c r="P227" s="32"/>
      <c r="Q227" s="32"/>
    </row>
    <row r="228" spans="1:17">
      <c r="A228" s="32"/>
      <c r="G228" s="32"/>
      <c r="N228" s="32"/>
      <c r="O228" s="32"/>
      <c r="P228" s="32"/>
      <c r="Q228" s="32"/>
    </row>
    <row r="229" spans="1:17">
      <c r="A229" s="32"/>
      <c r="G229" s="32"/>
      <c r="N229" s="32"/>
      <c r="O229" s="32"/>
      <c r="P229" s="32"/>
      <c r="Q229" s="32"/>
    </row>
    <row r="230" spans="1:17">
      <c r="A230" s="32"/>
      <c r="G230" s="32"/>
      <c r="N230" s="32"/>
      <c r="O230" s="32"/>
      <c r="P230" s="32"/>
      <c r="Q230" s="32"/>
    </row>
    <row r="231" spans="1:17">
      <c r="A231" s="32"/>
      <c r="G231" s="32"/>
      <c r="N231" s="32"/>
      <c r="O231" s="32"/>
      <c r="P231" s="32"/>
      <c r="Q231" s="32"/>
    </row>
    <row r="232" spans="1:17">
      <c r="A232" s="32"/>
      <c r="G232" s="32"/>
      <c r="N232" s="32"/>
      <c r="O232" s="32"/>
      <c r="P232" s="32"/>
      <c r="Q232" s="32"/>
    </row>
    <row r="233" spans="1:17">
      <c r="A233" s="32"/>
      <c r="G233" s="32"/>
      <c r="N233" s="32"/>
      <c r="O233" s="32"/>
      <c r="P233" s="32"/>
      <c r="Q233" s="32"/>
    </row>
    <row r="234" spans="1:17">
      <c r="A234" s="32"/>
      <c r="G234" s="32"/>
      <c r="N234" s="32"/>
      <c r="O234" s="32"/>
      <c r="P234" s="32"/>
      <c r="Q234" s="32"/>
    </row>
    <row r="235" spans="1:17">
      <c r="A235" s="32"/>
      <c r="G235" s="32"/>
      <c r="N235" s="32"/>
      <c r="O235" s="32"/>
      <c r="P235" s="32"/>
      <c r="Q235" s="32"/>
    </row>
    <row r="236" spans="1:17">
      <c r="A236" s="32"/>
      <c r="G236" s="32"/>
      <c r="N236" s="32"/>
      <c r="O236" s="32"/>
      <c r="P236" s="32"/>
      <c r="Q236" s="32"/>
    </row>
    <row r="237" spans="1:17">
      <c r="A237" s="32"/>
      <c r="G237" s="32"/>
      <c r="N237" s="32"/>
      <c r="O237" s="32"/>
      <c r="P237" s="32"/>
      <c r="Q237" s="32"/>
    </row>
    <row r="238" spans="1:17">
      <c r="A238" s="32"/>
      <c r="G238" s="32"/>
      <c r="N238" s="32"/>
      <c r="O238" s="32"/>
      <c r="P238" s="32"/>
      <c r="Q238" s="32"/>
    </row>
    <row r="239" spans="1:17">
      <c r="A239" s="32"/>
      <c r="G239" s="32"/>
      <c r="N239" s="32"/>
      <c r="O239" s="32"/>
      <c r="P239" s="32"/>
      <c r="Q239" s="32"/>
    </row>
    <row r="240" spans="1:17">
      <c r="A240" s="32"/>
      <c r="G240" s="32"/>
      <c r="N240" s="32"/>
      <c r="O240" s="32"/>
      <c r="P240" s="32"/>
      <c r="Q240" s="32"/>
    </row>
    <row r="241" spans="1:17">
      <c r="A241" s="32"/>
      <c r="G241" s="32"/>
      <c r="N241" s="32"/>
      <c r="O241" s="32"/>
      <c r="P241" s="32"/>
      <c r="Q241" s="32"/>
    </row>
    <row r="242" spans="1:17">
      <c r="A242" s="32"/>
      <c r="G242" s="32"/>
      <c r="N242" s="32"/>
      <c r="O242" s="32"/>
      <c r="P242" s="32"/>
      <c r="Q242" s="32"/>
    </row>
    <row r="243" spans="1:17">
      <c r="A243" s="32"/>
      <c r="G243" s="32"/>
      <c r="N243" s="32"/>
      <c r="O243" s="32"/>
      <c r="P243" s="32"/>
      <c r="Q243" s="32"/>
    </row>
    <row r="244" spans="1:17">
      <c r="A244" s="32"/>
      <c r="G244" s="32"/>
      <c r="N244" s="32"/>
      <c r="O244" s="32"/>
      <c r="P244" s="32"/>
      <c r="Q244" s="32"/>
    </row>
    <row r="245" spans="1:17">
      <c r="A245" s="32"/>
      <c r="G245" s="32"/>
      <c r="N245" s="32"/>
      <c r="O245" s="32"/>
      <c r="P245" s="32"/>
      <c r="Q245" s="32"/>
    </row>
    <row r="246" spans="1:17">
      <c r="A246" s="32"/>
      <c r="G246" s="32"/>
      <c r="N246" s="32"/>
      <c r="O246" s="32"/>
      <c r="P246" s="32"/>
      <c r="Q246" s="32"/>
    </row>
    <row r="247" spans="1:17">
      <c r="A247" s="32"/>
      <c r="G247" s="32"/>
      <c r="N247" s="32"/>
      <c r="O247" s="32"/>
      <c r="P247" s="32"/>
      <c r="Q247" s="32"/>
    </row>
    <row r="248" spans="1:17">
      <c r="A248" s="32"/>
      <c r="G248" s="32"/>
      <c r="N248" s="32"/>
      <c r="O248" s="32"/>
      <c r="P248" s="32"/>
      <c r="Q248" s="32"/>
    </row>
    <row r="249" spans="1:17">
      <c r="A249" s="32"/>
      <c r="G249" s="32"/>
      <c r="N249" s="32"/>
      <c r="O249" s="32"/>
      <c r="P249" s="32"/>
      <c r="Q249" s="32"/>
    </row>
    <row r="250" spans="1:17">
      <c r="A250" s="32"/>
      <c r="G250" s="32"/>
      <c r="N250" s="32"/>
      <c r="O250" s="32"/>
      <c r="P250" s="32"/>
      <c r="Q250" s="32"/>
    </row>
    <row r="251" spans="1:17">
      <c r="A251" s="32"/>
      <c r="G251" s="32"/>
      <c r="N251" s="32"/>
      <c r="O251" s="32"/>
      <c r="P251" s="32"/>
      <c r="Q251" s="32"/>
    </row>
    <row r="252" spans="1:17">
      <c r="A252" s="32"/>
      <c r="G252" s="32"/>
      <c r="N252" s="32"/>
      <c r="O252" s="32"/>
      <c r="P252" s="32"/>
      <c r="Q252" s="32"/>
    </row>
    <row r="253" spans="1:17">
      <c r="A253" s="32"/>
      <c r="G253" s="32"/>
      <c r="N253" s="32"/>
      <c r="O253" s="32"/>
      <c r="P253" s="32"/>
      <c r="Q253" s="32"/>
    </row>
    <row r="254" spans="1:17">
      <c r="A254" s="32"/>
      <c r="G254" s="32"/>
      <c r="N254" s="32"/>
      <c r="O254" s="32"/>
      <c r="P254" s="32"/>
      <c r="Q254" s="32"/>
    </row>
    <row r="255" spans="1:17">
      <c r="A255" s="32"/>
      <c r="G255" s="32"/>
      <c r="N255" s="32"/>
      <c r="O255" s="32"/>
      <c r="P255" s="32"/>
      <c r="Q255" s="32"/>
    </row>
    <row r="256" spans="1:17">
      <c r="A256" s="32"/>
      <c r="G256" s="32"/>
      <c r="N256" s="32"/>
      <c r="O256" s="32"/>
      <c r="P256" s="32"/>
      <c r="Q256" s="32"/>
    </row>
    <row r="257" spans="1:17">
      <c r="A257" s="32"/>
      <c r="G257" s="32"/>
      <c r="N257" s="32"/>
      <c r="O257" s="32"/>
      <c r="P257" s="32"/>
      <c r="Q257" s="32"/>
    </row>
    <row r="258" spans="1:17">
      <c r="A258" s="32"/>
      <c r="G258" s="32"/>
      <c r="N258" s="32"/>
      <c r="O258" s="32"/>
      <c r="P258" s="32"/>
      <c r="Q258" s="32"/>
    </row>
    <row r="259" spans="1:17">
      <c r="A259" s="32"/>
      <c r="G259" s="32"/>
      <c r="N259" s="32"/>
      <c r="O259" s="32"/>
      <c r="P259" s="32"/>
      <c r="Q259" s="32"/>
    </row>
    <row r="260" spans="1:17">
      <c r="A260" s="32"/>
      <c r="G260" s="32"/>
      <c r="N260" s="32"/>
      <c r="O260" s="32"/>
      <c r="P260" s="32"/>
      <c r="Q260" s="32"/>
    </row>
    <row r="261" spans="1:17">
      <c r="A261" s="32"/>
      <c r="G261" s="32"/>
      <c r="N261" s="32"/>
      <c r="O261" s="32"/>
      <c r="P261" s="32"/>
      <c r="Q261" s="32"/>
    </row>
    <row r="262" spans="1:17">
      <c r="A262" s="32"/>
      <c r="G262" s="32"/>
      <c r="N262" s="32"/>
      <c r="O262" s="32"/>
      <c r="P262" s="32"/>
      <c r="Q262" s="32"/>
    </row>
    <row r="263" spans="1:17">
      <c r="A263" s="32"/>
      <c r="G263" s="32"/>
      <c r="N263" s="32"/>
      <c r="O263" s="32"/>
      <c r="P263" s="32"/>
      <c r="Q263" s="32"/>
    </row>
    <row r="264" spans="1:17">
      <c r="A264" s="32"/>
      <c r="G264" s="32"/>
      <c r="N264" s="32"/>
      <c r="O264" s="32"/>
      <c r="P264" s="32"/>
      <c r="Q264" s="32"/>
    </row>
    <row r="265" spans="1:17">
      <c r="A265" s="32"/>
      <c r="G265" s="32"/>
      <c r="N265" s="32"/>
      <c r="O265" s="32"/>
      <c r="P265" s="32"/>
      <c r="Q265" s="32"/>
    </row>
    <row r="266" spans="1:17">
      <c r="A266" s="32"/>
      <c r="G266" s="32"/>
      <c r="N266" s="32"/>
      <c r="O266" s="32"/>
      <c r="P266" s="32"/>
      <c r="Q266" s="32"/>
    </row>
    <row r="267" spans="1:17">
      <c r="A267" s="32"/>
      <c r="G267" s="32"/>
      <c r="N267" s="32"/>
      <c r="O267" s="32"/>
      <c r="P267" s="32"/>
      <c r="Q267" s="32"/>
    </row>
    <row r="268" spans="1:17">
      <c r="A268" s="32"/>
      <c r="G268" s="32"/>
      <c r="N268" s="32"/>
      <c r="O268" s="32"/>
      <c r="P268" s="32"/>
      <c r="Q268" s="32"/>
    </row>
    <row r="269" spans="1:17">
      <c r="A269" s="32"/>
      <c r="G269" s="32"/>
      <c r="N269" s="32"/>
      <c r="O269" s="32"/>
      <c r="P269" s="32"/>
      <c r="Q269" s="32"/>
    </row>
    <row r="270" spans="1:17">
      <c r="A270" s="32"/>
      <c r="G270" s="32"/>
      <c r="N270" s="32"/>
      <c r="O270" s="32"/>
      <c r="P270" s="32"/>
      <c r="Q270" s="32"/>
    </row>
    <row r="271" spans="1:17">
      <c r="A271" s="32"/>
      <c r="G271" s="32"/>
      <c r="N271" s="32"/>
      <c r="O271" s="32"/>
      <c r="P271" s="32"/>
      <c r="Q271" s="32"/>
    </row>
    <row r="272" spans="1:17">
      <c r="A272" s="32"/>
      <c r="G272" s="32"/>
      <c r="N272" s="32"/>
      <c r="O272" s="32"/>
      <c r="P272" s="32"/>
      <c r="Q272" s="32"/>
    </row>
    <row r="273" spans="1:17">
      <c r="A273" s="32"/>
      <c r="G273" s="32"/>
      <c r="N273" s="32"/>
      <c r="O273" s="32"/>
      <c r="P273" s="32"/>
      <c r="Q273" s="32"/>
    </row>
    <row r="274" spans="1:17">
      <c r="A274" s="32"/>
      <c r="G274" s="32"/>
      <c r="N274" s="32"/>
      <c r="O274" s="32"/>
      <c r="P274" s="32"/>
      <c r="Q274" s="32"/>
    </row>
    <row r="275" spans="1:17">
      <c r="A275" s="32"/>
      <c r="G275" s="32"/>
      <c r="N275" s="32"/>
      <c r="O275" s="32"/>
      <c r="P275" s="32"/>
      <c r="Q275" s="32"/>
    </row>
    <row r="276" spans="1:17">
      <c r="A276" s="32"/>
      <c r="G276" s="32"/>
      <c r="N276" s="32"/>
      <c r="O276" s="32"/>
      <c r="P276" s="32"/>
      <c r="Q276" s="32"/>
    </row>
    <row r="277" spans="1:17">
      <c r="A277" s="32"/>
      <c r="G277" s="32"/>
      <c r="N277" s="32"/>
      <c r="O277" s="32"/>
      <c r="P277" s="32"/>
      <c r="Q277" s="32"/>
    </row>
    <row r="278" spans="1:17">
      <c r="A278" s="32"/>
      <c r="G278" s="32"/>
      <c r="N278" s="32"/>
      <c r="O278" s="32"/>
      <c r="P278" s="32"/>
      <c r="Q278" s="32"/>
    </row>
    <row r="279" spans="1:17">
      <c r="A279" s="32"/>
      <c r="G279" s="32"/>
      <c r="N279" s="32"/>
      <c r="O279" s="32"/>
      <c r="P279" s="32"/>
      <c r="Q279" s="32"/>
    </row>
    <row r="280" spans="1:17">
      <c r="A280" s="32"/>
      <c r="G280" s="32"/>
      <c r="N280" s="32"/>
      <c r="O280" s="32"/>
      <c r="P280" s="32"/>
      <c r="Q280" s="32"/>
    </row>
    <row r="281" spans="1:17">
      <c r="A281" s="32"/>
      <c r="G281" s="32"/>
      <c r="N281" s="32"/>
      <c r="O281" s="32"/>
      <c r="P281" s="32"/>
      <c r="Q281" s="32"/>
    </row>
    <row r="282" spans="1:17">
      <c r="A282" s="32"/>
      <c r="G282" s="32"/>
      <c r="N282" s="32"/>
      <c r="O282" s="32"/>
      <c r="P282" s="32"/>
      <c r="Q282" s="32"/>
    </row>
    <row r="283" spans="1:17">
      <c r="A283" s="32"/>
      <c r="G283" s="32"/>
      <c r="N283" s="32"/>
      <c r="O283" s="32"/>
      <c r="P283" s="32"/>
      <c r="Q283" s="32"/>
    </row>
    <row r="284" spans="1:17">
      <c r="A284" s="32"/>
      <c r="G284" s="32"/>
      <c r="N284" s="32"/>
      <c r="O284" s="32"/>
      <c r="P284" s="32"/>
      <c r="Q284" s="32"/>
    </row>
    <row r="285" spans="1:17">
      <c r="A285" s="32"/>
      <c r="G285" s="32"/>
      <c r="N285" s="32"/>
      <c r="O285" s="32"/>
      <c r="P285" s="32"/>
      <c r="Q285" s="32"/>
    </row>
    <row r="286" spans="1:17">
      <c r="A286" s="32"/>
      <c r="G286" s="32"/>
      <c r="N286" s="32"/>
      <c r="O286" s="32"/>
      <c r="P286" s="32"/>
      <c r="Q286" s="32"/>
    </row>
    <row r="287" spans="1:17">
      <c r="A287" s="32"/>
      <c r="G287" s="32"/>
      <c r="N287" s="32"/>
      <c r="O287" s="32"/>
      <c r="P287" s="32"/>
      <c r="Q287" s="32"/>
    </row>
    <row r="288" spans="1:17">
      <c r="A288" s="32"/>
      <c r="G288" s="32"/>
      <c r="N288" s="32"/>
      <c r="O288" s="32"/>
      <c r="P288" s="32"/>
      <c r="Q288" s="32"/>
    </row>
    <row r="289" spans="1:17">
      <c r="A289" s="32"/>
      <c r="G289" s="32"/>
      <c r="N289" s="32"/>
      <c r="O289" s="32"/>
      <c r="P289" s="32"/>
      <c r="Q289" s="32"/>
    </row>
    <row r="290" spans="1:17">
      <c r="A290" s="32"/>
      <c r="G290" s="32"/>
      <c r="N290" s="32"/>
      <c r="O290" s="32"/>
      <c r="P290" s="32"/>
      <c r="Q290" s="32"/>
    </row>
    <row r="291" spans="1:17">
      <c r="A291" s="32"/>
      <c r="G291" s="32"/>
      <c r="N291" s="32"/>
      <c r="O291" s="32"/>
      <c r="P291" s="32"/>
      <c r="Q291" s="32"/>
    </row>
    <row r="292" spans="1:17">
      <c r="A292" s="32"/>
      <c r="G292" s="32"/>
      <c r="N292" s="32"/>
      <c r="O292" s="32"/>
      <c r="P292" s="32"/>
      <c r="Q292" s="32"/>
    </row>
    <row r="293" spans="1:17">
      <c r="A293" s="32"/>
      <c r="G293" s="32"/>
      <c r="N293" s="32"/>
      <c r="O293" s="32"/>
      <c r="P293" s="32"/>
      <c r="Q293" s="32"/>
    </row>
    <row r="294" spans="1:17">
      <c r="A294" s="32"/>
      <c r="G294" s="32"/>
      <c r="N294" s="32"/>
      <c r="O294" s="32"/>
      <c r="P294" s="32"/>
      <c r="Q294" s="32"/>
    </row>
    <row r="295" spans="1:17">
      <c r="A295" s="32"/>
      <c r="G295" s="32"/>
      <c r="N295" s="32"/>
      <c r="O295" s="32"/>
      <c r="P295" s="32"/>
      <c r="Q295" s="32"/>
    </row>
    <row r="296" spans="1:17">
      <c r="A296" s="32"/>
      <c r="G296" s="32"/>
      <c r="N296" s="32"/>
      <c r="O296" s="32"/>
      <c r="P296" s="32"/>
      <c r="Q296" s="32"/>
    </row>
    <row r="297" spans="1:17">
      <c r="A297" s="32"/>
      <c r="G297" s="32"/>
      <c r="N297" s="32"/>
      <c r="O297" s="32"/>
      <c r="P297" s="32"/>
      <c r="Q297" s="32"/>
    </row>
    <row r="298" spans="1:17">
      <c r="A298" s="32"/>
      <c r="G298" s="32"/>
      <c r="N298" s="32"/>
      <c r="O298" s="32"/>
      <c r="P298" s="32"/>
      <c r="Q298" s="32"/>
    </row>
    <row r="299" spans="1:17">
      <c r="A299" s="32"/>
      <c r="G299" s="32"/>
      <c r="N299" s="32"/>
      <c r="O299" s="32"/>
      <c r="P299" s="32"/>
      <c r="Q299" s="32"/>
    </row>
    <row r="300" spans="1:17">
      <c r="A300" s="32"/>
      <c r="G300" s="32"/>
      <c r="N300" s="32"/>
      <c r="O300" s="32"/>
      <c r="P300" s="32"/>
      <c r="Q300" s="32"/>
    </row>
    <row r="301" spans="1:17">
      <c r="A301" s="32"/>
      <c r="G301" s="32"/>
      <c r="N301" s="32"/>
      <c r="O301" s="32"/>
      <c r="P301" s="32"/>
      <c r="Q301" s="32"/>
    </row>
    <row r="302" spans="1:17">
      <c r="A302" s="32"/>
      <c r="G302" s="32"/>
      <c r="N302" s="32"/>
      <c r="O302" s="32"/>
      <c r="P302" s="32"/>
      <c r="Q302" s="32"/>
    </row>
    <row r="303" spans="1:17">
      <c r="A303" s="32"/>
      <c r="G303" s="32"/>
      <c r="N303" s="32"/>
      <c r="O303" s="32"/>
      <c r="P303" s="32"/>
      <c r="Q303" s="32"/>
    </row>
    <row r="304" spans="1:17">
      <c r="A304" s="32"/>
      <c r="G304" s="32"/>
      <c r="N304" s="32"/>
      <c r="O304" s="32"/>
      <c r="P304" s="32"/>
      <c r="Q304" s="32"/>
    </row>
    <row r="305" spans="1:17">
      <c r="A305" s="32"/>
      <c r="G305" s="32"/>
      <c r="N305" s="32"/>
      <c r="O305" s="32"/>
      <c r="P305" s="32"/>
      <c r="Q305" s="32"/>
    </row>
    <row r="306" spans="1:17">
      <c r="A306" s="32"/>
      <c r="G306" s="32"/>
      <c r="N306" s="32"/>
      <c r="O306" s="32"/>
      <c r="P306" s="32"/>
      <c r="Q306" s="32"/>
    </row>
    <row r="307" spans="1:17">
      <c r="A307" s="32"/>
      <c r="G307" s="32"/>
      <c r="N307" s="32"/>
      <c r="O307" s="32"/>
      <c r="P307" s="32"/>
      <c r="Q307" s="32"/>
    </row>
    <row r="308" spans="1:17">
      <c r="A308" s="32"/>
      <c r="G308" s="32"/>
      <c r="N308" s="32"/>
      <c r="O308" s="32"/>
      <c r="P308" s="32"/>
      <c r="Q308" s="32"/>
    </row>
    <row r="309" spans="1:17">
      <c r="A309" s="32"/>
      <c r="G309" s="32"/>
      <c r="N309" s="32"/>
      <c r="O309" s="32"/>
      <c r="P309" s="32"/>
      <c r="Q309" s="32"/>
    </row>
    <row r="310" spans="1:17">
      <c r="A310" s="32"/>
      <c r="G310" s="32"/>
      <c r="N310" s="32"/>
      <c r="O310" s="32"/>
      <c r="P310" s="32"/>
      <c r="Q310" s="32"/>
    </row>
    <row r="311" spans="1:17">
      <c r="A311" s="32"/>
      <c r="G311" s="32"/>
      <c r="N311" s="32"/>
      <c r="O311" s="32"/>
      <c r="P311" s="32"/>
      <c r="Q311" s="32"/>
    </row>
    <row r="312" spans="1:17">
      <c r="A312" s="32"/>
      <c r="G312" s="32"/>
      <c r="N312" s="32"/>
      <c r="O312" s="32"/>
      <c r="P312" s="32"/>
      <c r="Q312" s="32"/>
    </row>
    <row r="313" spans="1:17">
      <c r="A313" s="32"/>
      <c r="G313" s="32"/>
      <c r="N313" s="32"/>
      <c r="O313" s="32"/>
      <c r="P313" s="32"/>
      <c r="Q313" s="32"/>
    </row>
    <row r="314" spans="1:17">
      <c r="A314" s="32"/>
      <c r="G314" s="32"/>
      <c r="N314" s="32"/>
      <c r="O314" s="32"/>
      <c r="P314" s="32"/>
      <c r="Q314" s="32"/>
    </row>
    <row r="315" spans="1:17">
      <c r="A315" s="32"/>
      <c r="G315" s="32"/>
      <c r="N315" s="32"/>
      <c r="O315" s="32"/>
      <c r="P315" s="32"/>
      <c r="Q315" s="32"/>
    </row>
    <row r="316" spans="1:17">
      <c r="A316" s="32"/>
      <c r="G316" s="32"/>
      <c r="N316" s="32"/>
      <c r="O316" s="32"/>
      <c r="P316" s="32"/>
      <c r="Q316" s="32"/>
    </row>
    <row r="317" spans="1:17">
      <c r="A317" s="32"/>
      <c r="G317" s="32"/>
      <c r="N317" s="32"/>
      <c r="O317" s="32"/>
      <c r="P317" s="32"/>
      <c r="Q317" s="32"/>
    </row>
    <row r="318" spans="1:17">
      <c r="A318" s="32"/>
      <c r="G318" s="32"/>
      <c r="N318" s="32"/>
      <c r="O318" s="32"/>
      <c r="P318" s="32"/>
      <c r="Q318" s="32"/>
    </row>
    <row r="319" spans="1:17">
      <c r="A319" s="32"/>
      <c r="G319" s="32"/>
      <c r="N319" s="32"/>
      <c r="O319" s="32"/>
      <c r="P319" s="32"/>
      <c r="Q319" s="32"/>
    </row>
    <row r="320" spans="1:17">
      <c r="A320" s="32"/>
      <c r="G320" s="32"/>
      <c r="N320" s="32"/>
      <c r="O320" s="32"/>
      <c r="P320" s="32"/>
      <c r="Q320" s="32"/>
    </row>
    <row r="321" spans="1:17">
      <c r="A321" s="32"/>
      <c r="G321" s="32"/>
      <c r="N321" s="32"/>
      <c r="O321" s="32"/>
      <c r="P321" s="32"/>
      <c r="Q321" s="32"/>
    </row>
    <row r="322" spans="1:17">
      <c r="A322" s="32"/>
      <c r="G322" s="32"/>
      <c r="N322" s="32"/>
      <c r="O322" s="32"/>
      <c r="P322" s="32"/>
      <c r="Q322" s="32"/>
    </row>
    <row r="323" spans="1:17">
      <c r="A323" s="32"/>
      <c r="G323" s="32"/>
      <c r="N323" s="32"/>
      <c r="O323" s="32"/>
      <c r="P323" s="32"/>
      <c r="Q323" s="32"/>
    </row>
    <row r="324" spans="1:17">
      <c r="A324" s="32"/>
      <c r="G324" s="32"/>
      <c r="N324" s="32"/>
      <c r="O324" s="32"/>
      <c r="P324" s="32"/>
      <c r="Q324" s="32"/>
    </row>
    <row r="325" spans="1:17">
      <c r="A325" s="32"/>
      <c r="G325" s="32"/>
      <c r="N325" s="32"/>
      <c r="O325" s="32"/>
      <c r="P325" s="32"/>
      <c r="Q325" s="32"/>
    </row>
    <row r="326" spans="1:17">
      <c r="A326" s="32"/>
      <c r="G326" s="32"/>
      <c r="N326" s="32"/>
      <c r="O326" s="32"/>
      <c r="P326" s="32"/>
      <c r="Q326" s="32"/>
    </row>
    <row r="327" spans="1:17">
      <c r="A327" s="32"/>
      <c r="G327" s="32"/>
      <c r="N327" s="32"/>
      <c r="O327" s="32"/>
      <c r="P327" s="32"/>
      <c r="Q327" s="32"/>
    </row>
    <row r="328" spans="1:17">
      <c r="A328" s="32"/>
      <c r="G328" s="32"/>
      <c r="N328" s="32"/>
      <c r="O328" s="32"/>
      <c r="P328" s="32"/>
      <c r="Q328" s="32"/>
    </row>
    <row r="329" spans="1:17">
      <c r="A329" s="32"/>
      <c r="G329" s="32"/>
      <c r="N329" s="32"/>
      <c r="O329" s="32"/>
      <c r="P329" s="32"/>
      <c r="Q329" s="32"/>
    </row>
    <row r="330" spans="1:17">
      <c r="A330" s="32"/>
      <c r="G330" s="32"/>
      <c r="N330" s="32"/>
      <c r="O330" s="32"/>
      <c r="P330" s="32"/>
      <c r="Q330" s="32"/>
    </row>
    <row r="331" spans="1:17">
      <c r="A331" s="32"/>
      <c r="G331" s="32"/>
      <c r="N331" s="32"/>
      <c r="O331" s="32"/>
      <c r="P331" s="32"/>
      <c r="Q331" s="32"/>
    </row>
    <row r="332" spans="1:17">
      <c r="A332" s="32"/>
      <c r="G332" s="32"/>
      <c r="N332" s="32"/>
      <c r="O332" s="32"/>
      <c r="P332" s="32"/>
      <c r="Q332" s="32"/>
    </row>
    <row r="333" spans="1:17">
      <c r="A333" s="32"/>
      <c r="G333" s="32"/>
      <c r="N333" s="32"/>
      <c r="O333" s="32"/>
      <c r="P333" s="32"/>
      <c r="Q333" s="32"/>
    </row>
    <row r="334" spans="1:17">
      <c r="A334" s="32"/>
      <c r="G334" s="32"/>
      <c r="N334" s="32"/>
      <c r="O334" s="32"/>
      <c r="P334" s="32"/>
      <c r="Q334" s="32"/>
    </row>
    <row r="335" spans="1:17">
      <c r="A335" s="32"/>
      <c r="G335" s="32"/>
      <c r="N335" s="32"/>
      <c r="O335" s="32"/>
      <c r="P335" s="32"/>
      <c r="Q335" s="32"/>
    </row>
    <row r="336" spans="1:17">
      <c r="A336" s="32"/>
      <c r="G336" s="32"/>
      <c r="N336" s="32"/>
      <c r="O336" s="32"/>
      <c r="P336" s="32"/>
      <c r="Q336" s="32"/>
    </row>
    <row r="337" spans="1:17">
      <c r="A337" s="32"/>
      <c r="G337" s="32"/>
      <c r="N337" s="32"/>
      <c r="O337" s="32"/>
      <c r="P337" s="32"/>
      <c r="Q337" s="32"/>
    </row>
    <row r="338" spans="1:17">
      <c r="A338" s="32"/>
      <c r="G338" s="32"/>
      <c r="N338" s="32"/>
      <c r="O338" s="32"/>
      <c r="P338" s="32"/>
      <c r="Q338" s="32"/>
    </row>
    <row r="339" spans="1:17">
      <c r="A339" s="32"/>
      <c r="G339" s="32"/>
      <c r="N339" s="32"/>
      <c r="O339" s="32"/>
      <c r="P339" s="32"/>
      <c r="Q339" s="32"/>
    </row>
    <row r="340" spans="1:17">
      <c r="A340" s="32"/>
      <c r="G340" s="32"/>
      <c r="N340" s="32"/>
      <c r="O340" s="32"/>
      <c r="P340" s="32"/>
      <c r="Q340" s="32"/>
    </row>
    <row r="341" spans="1:17">
      <c r="A341" s="32"/>
      <c r="G341" s="32"/>
      <c r="N341" s="32"/>
      <c r="O341" s="32"/>
      <c r="P341" s="32"/>
      <c r="Q341" s="32"/>
    </row>
    <row r="342" spans="1:17">
      <c r="A342" s="32"/>
      <c r="G342" s="32"/>
      <c r="N342" s="32"/>
      <c r="O342" s="32"/>
      <c r="P342" s="32"/>
      <c r="Q342" s="32"/>
    </row>
    <row r="343" spans="1:17">
      <c r="A343" s="32"/>
      <c r="G343" s="32"/>
      <c r="N343" s="32"/>
      <c r="O343" s="32"/>
      <c r="P343" s="32"/>
      <c r="Q343" s="32"/>
    </row>
    <row r="344" spans="1:17">
      <c r="A344" s="32"/>
      <c r="G344" s="32"/>
      <c r="N344" s="32"/>
      <c r="O344" s="32"/>
      <c r="P344" s="32"/>
      <c r="Q344" s="32"/>
    </row>
    <row r="345" spans="1:17">
      <c r="A345" s="32"/>
      <c r="G345" s="32"/>
      <c r="N345" s="32"/>
      <c r="O345" s="32"/>
      <c r="P345" s="32"/>
      <c r="Q345" s="32"/>
    </row>
    <row r="346" spans="1:17">
      <c r="A346" s="32"/>
      <c r="G346" s="32"/>
      <c r="N346" s="32"/>
      <c r="O346" s="32"/>
      <c r="P346" s="32"/>
      <c r="Q346" s="32"/>
    </row>
    <row r="347" spans="1:17">
      <c r="A347" s="32"/>
      <c r="G347" s="32"/>
      <c r="N347" s="32"/>
      <c r="O347" s="32"/>
      <c r="P347" s="32"/>
      <c r="Q347" s="32"/>
    </row>
    <row r="348" spans="1:17">
      <c r="A348" s="32"/>
      <c r="G348" s="32"/>
      <c r="N348" s="32"/>
      <c r="O348" s="32"/>
      <c r="P348" s="32"/>
      <c r="Q348" s="32"/>
    </row>
    <row r="349" spans="1:17">
      <c r="A349" s="32"/>
      <c r="G349" s="32"/>
      <c r="N349" s="32"/>
      <c r="O349" s="32"/>
      <c r="P349" s="32"/>
      <c r="Q349" s="32"/>
    </row>
    <row r="350" spans="1:17">
      <c r="A350" s="32"/>
      <c r="G350" s="32"/>
      <c r="N350" s="32"/>
      <c r="O350" s="32"/>
      <c r="P350" s="32"/>
      <c r="Q350" s="32"/>
    </row>
    <row r="351" spans="1:17">
      <c r="A351" s="32"/>
      <c r="G351" s="32"/>
      <c r="N351" s="32"/>
      <c r="O351" s="32"/>
      <c r="P351" s="32"/>
      <c r="Q351" s="32"/>
    </row>
    <row r="352" spans="1:17">
      <c r="A352" s="32"/>
      <c r="G352" s="32"/>
      <c r="N352" s="32"/>
      <c r="O352" s="32"/>
      <c r="P352" s="32"/>
      <c r="Q352" s="32"/>
    </row>
    <row r="353" spans="1:17">
      <c r="A353" s="32"/>
      <c r="G353" s="32"/>
      <c r="N353" s="32"/>
      <c r="O353" s="32"/>
      <c r="P353" s="32"/>
      <c r="Q353" s="32"/>
    </row>
    <row r="354" spans="1:17">
      <c r="A354" s="32"/>
      <c r="G354" s="32"/>
      <c r="N354" s="32"/>
      <c r="O354" s="32"/>
      <c r="P354" s="32"/>
      <c r="Q354" s="32"/>
    </row>
    <row r="355" spans="1:17">
      <c r="A355" s="32"/>
      <c r="G355" s="32"/>
      <c r="N355" s="32"/>
      <c r="O355" s="32"/>
      <c r="P355" s="32"/>
      <c r="Q355" s="32"/>
    </row>
    <row r="356" spans="1:17">
      <c r="A356" s="32"/>
      <c r="G356" s="32"/>
      <c r="N356" s="32"/>
      <c r="O356" s="32"/>
      <c r="P356" s="32"/>
      <c r="Q356" s="32"/>
    </row>
    <row r="357" spans="1:17">
      <c r="A357" s="32"/>
      <c r="G357" s="32"/>
      <c r="N357" s="32"/>
      <c r="O357" s="32"/>
      <c r="P357" s="32"/>
      <c r="Q357" s="32"/>
    </row>
    <row r="358" spans="1:17">
      <c r="A358" s="32"/>
      <c r="G358" s="32"/>
      <c r="N358" s="32"/>
      <c r="O358" s="32"/>
      <c r="P358" s="32"/>
      <c r="Q358" s="32"/>
    </row>
    <row r="359" spans="1:17">
      <c r="A359" s="32"/>
      <c r="G359" s="32"/>
      <c r="N359" s="32"/>
      <c r="O359" s="32"/>
      <c r="P359" s="32"/>
      <c r="Q359" s="32"/>
    </row>
    <row r="360" spans="1:17">
      <c r="A360" s="32"/>
      <c r="G360" s="32"/>
      <c r="N360" s="32"/>
      <c r="O360" s="32"/>
      <c r="P360" s="32"/>
      <c r="Q360" s="32"/>
    </row>
    <row r="361" spans="1:17">
      <c r="A361" s="32"/>
      <c r="G361" s="32"/>
      <c r="N361" s="32"/>
      <c r="O361" s="32"/>
      <c r="P361" s="32"/>
      <c r="Q361" s="32"/>
    </row>
    <row r="362" spans="1:17">
      <c r="A362" s="32"/>
      <c r="G362" s="32"/>
      <c r="N362" s="32"/>
      <c r="O362" s="32"/>
      <c r="P362" s="32"/>
      <c r="Q362" s="32"/>
    </row>
    <row r="363" spans="1:17">
      <c r="A363" s="32"/>
      <c r="G363" s="32"/>
      <c r="N363" s="32"/>
      <c r="O363" s="32"/>
      <c r="P363" s="32"/>
      <c r="Q363" s="32"/>
    </row>
    <row r="364" spans="1:17">
      <c r="A364" s="32"/>
      <c r="G364" s="32"/>
      <c r="N364" s="32"/>
      <c r="O364" s="32"/>
      <c r="P364" s="32"/>
      <c r="Q364" s="32"/>
    </row>
    <row r="365" spans="1:17">
      <c r="A365" s="32"/>
      <c r="G365" s="32"/>
      <c r="N365" s="32"/>
      <c r="O365" s="32"/>
      <c r="P365" s="32"/>
      <c r="Q365" s="32"/>
    </row>
    <row r="366" spans="1:17">
      <c r="A366" s="32"/>
      <c r="G366" s="32"/>
      <c r="N366" s="32"/>
      <c r="O366" s="32"/>
      <c r="P366" s="32"/>
      <c r="Q366" s="32"/>
    </row>
    <row r="367" spans="1:17">
      <c r="A367" s="32"/>
      <c r="G367" s="32"/>
      <c r="N367" s="32"/>
      <c r="O367" s="32"/>
      <c r="P367" s="32"/>
      <c r="Q367" s="32"/>
    </row>
    <row r="368" spans="1:17">
      <c r="A368" s="32"/>
      <c r="G368" s="32"/>
      <c r="N368" s="32"/>
      <c r="O368" s="32"/>
      <c r="P368" s="32"/>
      <c r="Q368" s="32"/>
    </row>
    <row r="369" spans="1:17">
      <c r="A369" s="32"/>
      <c r="G369" s="32"/>
      <c r="N369" s="32"/>
      <c r="O369" s="32"/>
      <c r="P369" s="32"/>
      <c r="Q369" s="32"/>
    </row>
    <row r="370" spans="1:17">
      <c r="A370" s="32"/>
      <c r="G370" s="32"/>
      <c r="N370" s="32"/>
      <c r="O370" s="32"/>
      <c r="P370" s="32"/>
      <c r="Q370" s="32"/>
    </row>
    <row r="371" spans="1:17">
      <c r="A371" s="32"/>
      <c r="G371" s="32"/>
      <c r="N371" s="32"/>
      <c r="O371" s="32"/>
      <c r="P371" s="32"/>
      <c r="Q371" s="32"/>
    </row>
    <row r="372" spans="1:17">
      <c r="A372" s="32"/>
      <c r="G372" s="32"/>
      <c r="N372" s="32"/>
      <c r="O372" s="32"/>
      <c r="P372" s="32"/>
      <c r="Q372" s="32"/>
    </row>
    <row r="373" spans="1:17">
      <c r="A373" s="32"/>
      <c r="G373" s="32"/>
      <c r="N373" s="32"/>
      <c r="O373" s="32"/>
      <c r="P373" s="32"/>
      <c r="Q373" s="32"/>
    </row>
    <row r="374" spans="1:17">
      <c r="A374" s="32"/>
      <c r="G374" s="32"/>
      <c r="N374" s="32"/>
      <c r="O374" s="32"/>
      <c r="P374" s="32"/>
      <c r="Q374" s="32"/>
    </row>
    <row r="375" spans="1:17">
      <c r="A375" s="32"/>
      <c r="G375" s="32"/>
      <c r="N375" s="32"/>
      <c r="O375" s="32"/>
      <c r="P375" s="32"/>
      <c r="Q375" s="32"/>
    </row>
    <row r="376" spans="1:17">
      <c r="A376" s="32"/>
      <c r="G376" s="32"/>
      <c r="N376" s="32"/>
      <c r="O376" s="32"/>
      <c r="P376" s="32"/>
      <c r="Q376" s="32"/>
    </row>
    <row r="377" spans="1:17">
      <c r="A377" s="32"/>
      <c r="G377" s="32"/>
      <c r="N377" s="32"/>
      <c r="O377" s="32"/>
      <c r="P377" s="32"/>
      <c r="Q377" s="32"/>
    </row>
    <row r="378" spans="1:17">
      <c r="A378" s="32"/>
      <c r="G378" s="32"/>
      <c r="N378" s="32"/>
      <c r="O378" s="32"/>
      <c r="P378" s="32"/>
      <c r="Q378" s="32"/>
    </row>
    <row r="379" spans="1:17">
      <c r="A379" s="32"/>
      <c r="G379" s="32"/>
      <c r="N379" s="32"/>
      <c r="O379" s="32"/>
      <c r="P379" s="32"/>
      <c r="Q379" s="32"/>
    </row>
    <row r="380" spans="1:17">
      <c r="A380" s="32"/>
      <c r="G380" s="32"/>
      <c r="N380" s="32"/>
      <c r="O380" s="32"/>
      <c r="P380" s="32"/>
      <c r="Q380" s="32"/>
    </row>
    <row r="381" spans="1:17">
      <c r="A381" s="32"/>
      <c r="G381" s="32"/>
      <c r="N381" s="32"/>
      <c r="O381" s="32"/>
      <c r="P381" s="32"/>
      <c r="Q381" s="32"/>
    </row>
    <row r="382" spans="1:17">
      <c r="A382" s="32"/>
      <c r="G382" s="32"/>
      <c r="N382" s="32"/>
      <c r="O382" s="32"/>
      <c r="P382" s="32"/>
      <c r="Q382" s="32"/>
    </row>
    <row r="383" spans="1:17">
      <c r="A383" s="32"/>
      <c r="G383" s="32"/>
      <c r="N383" s="32"/>
      <c r="O383" s="32"/>
      <c r="P383" s="32"/>
      <c r="Q383" s="32"/>
    </row>
    <row r="384" spans="1:17">
      <c r="A384" s="32"/>
      <c r="G384" s="32"/>
      <c r="N384" s="32"/>
      <c r="O384" s="32"/>
      <c r="P384" s="32"/>
      <c r="Q384" s="32"/>
    </row>
    <row r="385" spans="1:17">
      <c r="A385" s="32"/>
      <c r="G385" s="32"/>
      <c r="N385" s="32"/>
      <c r="O385" s="32"/>
      <c r="P385" s="32"/>
      <c r="Q385" s="32"/>
    </row>
    <row r="386" spans="1:17">
      <c r="A386" s="32"/>
      <c r="G386" s="32"/>
      <c r="N386" s="32"/>
      <c r="O386" s="32"/>
      <c r="P386" s="32"/>
      <c r="Q386" s="32"/>
    </row>
    <row r="387" spans="1:17">
      <c r="A387" s="32"/>
      <c r="G387" s="32"/>
      <c r="N387" s="32"/>
      <c r="O387" s="32"/>
      <c r="P387" s="32"/>
      <c r="Q387" s="32"/>
    </row>
    <row r="388" spans="1:17">
      <c r="A388" s="32"/>
      <c r="G388" s="32"/>
      <c r="N388" s="32"/>
      <c r="O388" s="32"/>
      <c r="P388" s="32"/>
      <c r="Q388" s="32"/>
    </row>
    <row r="389" spans="1:17">
      <c r="A389" s="32"/>
      <c r="G389" s="32"/>
      <c r="N389" s="32"/>
      <c r="O389" s="32"/>
      <c r="P389" s="32"/>
      <c r="Q389" s="32"/>
    </row>
    <row r="390" spans="1:17">
      <c r="A390" s="32"/>
      <c r="G390" s="32"/>
      <c r="N390" s="32"/>
      <c r="O390" s="32"/>
      <c r="P390" s="32"/>
      <c r="Q390" s="32"/>
    </row>
    <row r="391" spans="1:17">
      <c r="A391" s="32"/>
      <c r="G391" s="32"/>
      <c r="N391" s="32"/>
      <c r="O391" s="32"/>
      <c r="P391" s="32"/>
      <c r="Q391" s="32"/>
    </row>
    <row r="392" spans="1:17">
      <c r="A392" s="32"/>
      <c r="G392" s="32"/>
      <c r="N392" s="32"/>
      <c r="O392" s="32"/>
      <c r="P392" s="32"/>
      <c r="Q392" s="32"/>
    </row>
    <row r="393" spans="1:17">
      <c r="A393" s="32"/>
      <c r="G393" s="32"/>
      <c r="N393" s="32"/>
      <c r="O393" s="32"/>
      <c r="P393" s="32"/>
      <c r="Q393" s="32"/>
    </row>
    <row r="394" spans="1:17">
      <c r="A394" s="32"/>
      <c r="G394" s="32"/>
      <c r="N394" s="32"/>
      <c r="O394" s="32"/>
      <c r="P394" s="32"/>
      <c r="Q394" s="32"/>
    </row>
    <row r="395" spans="1:17">
      <c r="A395" s="32"/>
      <c r="G395" s="32"/>
      <c r="N395" s="32"/>
      <c r="O395" s="32"/>
      <c r="P395" s="32"/>
      <c r="Q395" s="32"/>
    </row>
    <row r="396" spans="1:17">
      <c r="A396" s="32"/>
      <c r="G396" s="32"/>
      <c r="N396" s="32"/>
      <c r="O396" s="32"/>
      <c r="P396" s="32"/>
      <c r="Q396" s="32"/>
    </row>
    <row r="397" spans="1:17">
      <c r="A397" s="32"/>
      <c r="G397" s="32"/>
      <c r="N397" s="32"/>
      <c r="O397" s="32"/>
      <c r="P397" s="32"/>
      <c r="Q397" s="32"/>
    </row>
    <row r="398" spans="1:17">
      <c r="A398" s="32"/>
      <c r="G398" s="32"/>
      <c r="N398" s="32"/>
      <c r="O398" s="32"/>
      <c r="P398" s="32"/>
      <c r="Q398" s="32"/>
    </row>
    <row r="399" spans="1:17">
      <c r="A399" s="32"/>
      <c r="G399" s="32"/>
      <c r="N399" s="32"/>
      <c r="O399" s="32"/>
      <c r="P399" s="32"/>
      <c r="Q399" s="32"/>
    </row>
    <row r="400" spans="1:17">
      <c r="A400" s="32"/>
      <c r="G400" s="32"/>
      <c r="N400" s="32"/>
      <c r="O400" s="32"/>
      <c r="P400" s="32"/>
      <c r="Q400" s="32"/>
    </row>
    <row r="401" spans="1:17">
      <c r="A401" s="32"/>
      <c r="G401" s="32"/>
      <c r="N401" s="32"/>
      <c r="O401" s="32"/>
      <c r="P401" s="32"/>
      <c r="Q401" s="32"/>
    </row>
    <row r="402" spans="1:17">
      <c r="A402" s="32"/>
      <c r="G402" s="32"/>
      <c r="N402" s="32"/>
      <c r="O402" s="32"/>
      <c r="P402" s="32"/>
      <c r="Q402" s="32"/>
    </row>
    <row r="403" spans="1:17">
      <c r="A403" s="32"/>
      <c r="G403" s="32"/>
      <c r="N403" s="32"/>
      <c r="O403" s="32"/>
      <c r="P403" s="32"/>
      <c r="Q403" s="32"/>
    </row>
    <row r="404" spans="1:17">
      <c r="A404" s="32"/>
      <c r="G404" s="32"/>
      <c r="N404" s="32"/>
      <c r="O404" s="32"/>
      <c r="P404" s="32"/>
      <c r="Q404" s="32"/>
    </row>
    <row r="405" spans="1:17">
      <c r="A405" s="32"/>
      <c r="G405" s="32"/>
      <c r="N405" s="32"/>
      <c r="O405" s="32"/>
      <c r="P405" s="32"/>
      <c r="Q405" s="32"/>
    </row>
    <row r="406" spans="1:17">
      <c r="A406" s="32"/>
      <c r="G406" s="32"/>
      <c r="N406" s="32"/>
      <c r="O406" s="32"/>
      <c r="P406" s="32"/>
      <c r="Q406" s="32"/>
    </row>
    <row r="407" spans="1:17">
      <c r="A407" s="32"/>
      <c r="G407" s="32"/>
      <c r="N407" s="32"/>
      <c r="O407" s="32"/>
      <c r="P407" s="32"/>
      <c r="Q407" s="32"/>
    </row>
    <row r="408" spans="1:17">
      <c r="A408" s="32"/>
      <c r="G408" s="32"/>
      <c r="N408" s="32"/>
      <c r="O408" s="32"/>
      <c r="P408" s="32"/>
      <c r="Q408" s="32"/>
    </row>
    <row r="409" spans="1:17">
      <c r="A409" s="32"/>
      <c r="G409" s="32"/>
      <c r="N409" s="32"/>
      <c r="O409" s="32"/>
      <c r="P409" s="32"/>
      <c r="Q409" s="32"/>
    </row>
    <row r="410" spans="1:17">
      <c r="A410" s="32"/>
      <c r="G410" s="32"/>
      <c r="N410" s="32"/>
      <c r="O410" s="32"/>
      <c r="P410" s="32"/>
      <c r="Q410" s="32"/>
    </row>
    <row r="411" spans="1:17">
      <c r="A411" s="32"/>
      <c r="G411" s="32"/>
      <c r="N411" s="32"/>
      <c r="O411" s="32"/>
      <c r="P411" s="32"/>
      <c r="Q411" s="32"/>
    </row>
    <row r="412" spans="1:17">
      <c r="A412" s="32"/>
      <c r="G412" s="32"/>
      <c r="N412" s="32"/>
      <c r="O412" s="32"/>
      <c r="P412" s="32"/>
      <c r="Q412" s="32"/>
    </row>
    <row r="413" spans="1:17">
      <c r="A413" s="32"/>
      <c r="G413" s="32"/>
      <c r="N413" s="32"/>
      <c r="O413" s="32"/>
      <c r="P413" s="32"/>
      <c r="Q413" s="32"/>
    </row>
    <row r="414" spans="1:17">
      <c r="A414" s="32"/>
      <c r="G414" s="32"/>
      <c r="N414" s="32"/>
      <c r="O414" s="32"/>
      <c r="P414" s="32"/>
      <c r="Q414" s="32"/>
    </row>
    <row r="415" spans="1:17">
      <c r="A415" s="32"/>
      <c r="G415" s="32"/>
      <c r="N415" s="32"/>
      <c r="O415" s="32"/>
      <c r="P415" s="32"/>
      <c r="Q415" s="32"/>
    </row>
    <row r="416" spans="1:17">
      <c r="A416" s="32"/>
      <c r="G416" s="32"/>
      <c r="N416" s="32"/>
      <c r="O416" s="32"/>
      <c r="P416" s="32"/>
      <c r="Q416" s="32"/>
    </row>
    <row r="417" spans="1:17">
      <c r="A417" s="32"/>
      <c r="G417" s="32"/>
      <c r="N417" s="32"/>
      <c r="O417" s="32"/>
      <c r="P417" s="32"/>
      <c r="Q417" s="32"/>
    </row>
    <row r="418" spans="1:17">
      <c r="A418" s="32"/>
      <c r="G418" s="32"/>
      <c r="N418" s="32"/>
      <c r="O418" s="32"/>
      <c r="P418" s="32"/>
      <c r="Q418" s="32"/>
    </row>
    <row r="419" spans="1:17">
      <c r="A419" s="32"/>
      <c r="G419" s="32"/>
      <c r="N419" s="32"/>
      <c r="O419" s="32"/>
      <c r="P419" s="32"/>
      <c r="Q419" s="32"/>
    </row>
    <row r="420" spans="1:17">
      <c r="A420" s="32"/>
      <c r="G420" s="32"/>
      <c r="N420" s="32"/>
      <c r="O420" s="32"/>
      <c r="P420" s="32"/>
      <c r="Q420" s="32"/>
    </row>
    <row r="421" spans="1:17">
      <c r="A421" s="32"/>
      <c r="G421" s="32"/>
      <c r="N421" s="32"/>
      <c r="O421" s="32"/>
      <c r="P421" s="32"/>
      <c r="Q421" s="32"/>
    </row>
    <row r="422" spans="1:17">
      <c r="A422" s="32"/>
      <c r="G422" s="32"/>
      <c r="N422" s="32"/>
      <c r="O422" s="32"/>
      <c r="P422" s="32"/>
      <c r="Q422" s="32"/>
    </row>
    <row r="423" spans="1:17">
      <c r="A423" s="32"/>
      <c r="G423" s="32"/>
      <c r="N423" s="32"/>
      <c r="O423" s="32"/>
      <c r="P423" s="32"/>
      <c r="Q423" s="32"/>
    </row>
    <row r="424" spans="1:17">
      <c r="A424" s="32"/>
      <c r="G424" s="32"/>
      <c r="N424" s="32"/>
      <c r="O424" s="32"/>
      <c r="P424" s="32"/>
      <c r="Q424" s="32"/>
    </row>
    <row r="425" spans="1:17">
      <c r="A425" s="32"/>
      <c r="G425" s="32"/>
      <c r="N425" s="32"/>
      <c r="O425" s="32"/>
      <c r="P425" s="32"/>
      <c r="Q425" s="32"/>
    </row>
    <row r="426" spans="1:17">
      <c r="A426" s="32"/>
      <c r="G426" s="32"/>
      <c r="N426" s="32"/>
      <c r="O426" s="32"/>
      <c r="P426" s="32"/>
      <c r="Q426" s="32"/>
    </row>
    <row r="427" spans="1:17">
      <c r="A427" s="32"/>
      <c r="G427" s="32"/>
      <c r="N427" s="32"/>
      <c r="O427" s="32"/>
      <c r="P427" s="32"/>
      <c r="Q427" s="32"/>
    </row>
    <row r="428" spans="1:17">
      <c r="A428" s="32"/>
      <c r="G428" s="32"/>
      <c r="N428" s="32"/>
      <c r="O428" s="32"/>
      <c r="P428" s="32"/>
      <c r="Q428" s="32"/>
    </row>
    <row r="429" spans="1:17">
      <c r="A429" s="32"/>
      <c r="G429" s="32"/>
      <c r="N429" s="32"/>
      <c r="O429" s="32"/>
      <c r="P429" s="32"/>
      <c r="Q429" s="32"/>
    </row>
    <row r="430" spans="1:17">
      <c r="A430" s="32"/>
      <c r="G430" s="32"/>
      <c r="N430" s="32"/>
      <c r="O430" s="32"/>
      <c r="P430" s="32"/>
      <c r="Q430" s="32"/>
    </row>
    <row r="431" spans="1:17">
      <c r="A431" s="32"/>
      <c r="G431" s="32"/>
      <c r="N431" s="32"/>
      <c r="O431" s="32"/>
      <c r="P431" s="32"/>
      <c r="Q431" s="32"/>
    </row>
    <row r="432" spans="1:17">
      <c r="A432" s="32"/>
      <c r="G432" s="32"/>
      <c r="N432" s="32"/>
      <c r="O432" s="32"/>
      <c r="P432" s="32"/>
      <c r="Q432" s="32"/>
    </row>
    <row r="433" spans="1:17">
      <c r="A433" s="32"/>
      <c r="G433" s="32"/>
      <c r="N433" s="32"/>
      <c r="O433" s="32"/>
      <c r="P433" s="32"/>
      <c r="Q433" s="32"/>
    </row>
    <row r="434" spans="1:17">
      <c r="A434" s="32"/>
      <c r="G434" s="32"/>
      <c r="N434" s="32"/>
      <c r="O434" s="32"/>
      <c r="P434" s="32"/>
      <c r="Q434" s="32"/>
    </row>
    <row r="435" spans="1:17">
      <c r="A435" s="32"/>
      <c r="G435" s="32"/>
      <c r="N435" s="32"/>
      <c r="O435" s="32"/>
      <c r="P435" s="32"/>
      <c r="Q435" s="32"/>
    </row>
    <row r="436" spans="1:17">
      <c r="A436" s="32"/>
      <c r="G436" s="32"/>
      <c r="N436" s="32"/>
      <c r="O436" s="32"/>
      <c r="P436" s="32"/>
      <c r="Q436" s="32"/>
    </row>
    <row r="437" spans="1:17">
      <c r="A437" s="32"/>
      <c r="G437" s="32"/>
      <c r="N437" s="32"/>
      <c r="O437" s="32"/>
      <c r="P437" s="32"/>
      <c r="Q437" s="32"/>
    </row>
    <row r="438" spans="1:17">
      <c r="A438" s="32"/>
      <c r="G438" s="32"/>
      <c r="N438" s="32"/>
      <c r="O438" s="32"/>
      <c r="P438" s="32"/>
      <c r="Q438" s="32"/>
    </row>
    <row r="439" spans="1:17">
      <c r="A439" s="32"/>
      <c r="G439" s="32"/>
      <c r="N439" s="32"/>
      <c r="O439" s="32"/>
      <c r="P439" s="32"/>
      <c r="Q439" s="32"/>
    </row>
    <row r="440" spans="1:17">
      <c r="A440" s="32"/>
      <c r="G440" s="32"/>
      <c r="N440" s="32"/>
      <c r="O440" s="32"/>
      <c r="P440" s="32"/>
      <c r="Q440" s="32"/>
    </row>
    <row r="441" spans="1:17">
      <c r="A441" s="32"/>
      <c r="G441" s="32"/>
      <c r="N441" s="32"/>
      <c r="O441" s="32"/>
      <c r="P441" s="32"/>
      <c r="Q441" s="32"/>
    </row>
    <row r="442" spans="1:17">
      <c r="A442" s="32"/>
      <c r="G442" s="32"/>
      <c r="N442" s="32"/>
      <c r="O442" s="32"/>
      <c r="P442" s="32"/>
      <c r="Q442" s="32"/>
    </row>
    <row r="443" spans="1:17">
      <c r="A443" s="32"/>
      <c r="G443" s="32"/>
      <c r="N443" s="32"/>
      <c r="O443" s="32"/>
      <c r="P443" s="32"/>
      <c r="Q443" s="32"/>
    </row>
    <row r="444" spans="1:17">
      <c r="A444" s="32"/>
      <c r="G444" s="32"/>
      <c r="N444" s="32"/>
      <c r="O444" s="32"/>
      <c r="P444" s="32"/>
      <c r="Q444" s="32"/>
    </row>
    <row r="445" spans="1:17">
      <c r="A445" s="32"/>
      <c r="G445" s="32"/>
      <c r="N445" s="32"/>
      <c r="O445" s="32"/>
      <c r="P445" s="32"/>
      <c r="Q445" s="32"/>
    </row>
    <row r="446" spans="1:17">
      <c r="A446" s="32"/>
      <c r="G446" s="32"/>
      <c r="N446" s="32"/>
      <c r="O446" s="32"/>
      <c r="P446" s="32"/>
      <c r="Q446" s="32"/>
    </row>
    <row r="447" spans="1:17">
      <c r="A447" s="32"/>
      <c r="G447" s="32"/>
      <c r="N447" s="32"/>
      <c r="O447" s="32"/>
      <c r="P447" s="32"/>
      <c r="Q447" s="32"/>
    </row>
    <row r="448" spans="1:17">
      <c r="A448" s="32"/>
      <c r="G448" s="32"/>
      <c r="N448" s="32"/>
      <c r="O448" s="32"/>
      <c r="P448" s="32"/>
      <c r="Q448" s="32"/>
    </row>
    <row r="449" spans="1:17">
      <c r="A449" s="32"/>
      <c r="G449" s="32"/>
      <c r="N449" s="32"/>
      <c r="O449" s="32"/>
      <c r="P449" s="32"/>
      <c r="Q449" s="32"/>
    </row>
    <row r="450" spans="1:17">
      <c r="A450" s="32"/>
      <c r="G450" s="32"/>
      <c r="N450" s="32"/>
      <c r="O450" s="32"/>
      <c r="P450" s="32"/>
      <c r="Q450" s="32"/>
    </row>
    <row r="451" spans="1:17">
      <c r="A451" s="32"/>
      <c r="G451" s="32"/>
      <c r="N451" s="32"/>
      <c r="O451" s="32"/>
      <c r="P451" s="32"/>
      <c r="Q451" s="32"/>
    </row>
    <row r="452" spans="1:17">
      <c r="A452" s="32"/>
      <c r="G452" s="32"/>
      <c r="N452" s="32"/>
      <c r="O452" s="32"/>
      <c r="P452" s="32"/>
      <c r="Q452" s="32"/>
    </row>
    <row r="453" spans="1:17">
      <c r="A453" s="32"/>
      <c r="G453" s="32"/>
      <c r="N453" s="32"/>
      <c r="O453" s="32"/>
      <c r="P453" s="32"/>
      <c r="Q453" s="32"/>
    </row>
    <row r="454" spans="1:17">
      <c r="A454" s="32"/>
      <c r="G454" s="32"/>
      <c r="N454" s="32"/>
      <c r="O454" s="32"/>
      <c r="P454" s="32"/>
      <c r="Q454" s="32"/>
    </row>
    <row r="455" spans="1:17">
      <c r="A455" s="32"/>
      <c r="G455" s="32"/>
      <c r="N455" s="32"/>
      <c r="O455" s="32"/>
      <c r="P455" s="32"/>
      <c r="Q455" s="32"/>
    </row>
    <row r="456" spans="1:17">
      <c r="A456" s="32"/>
      <c r="G456" s="32"/>
      <c r="N456" s="32"/>
      <c r="O456" s="32"/>
      <c r="P456" s="32"/>
      <c r="Q456" s="32"/>
    </row>
    <row r="457" spans="1:17">
      <c r="A457" s="32"/>
      <c r="G457" s="32"/>
      <c r="N457" s="32"/>
      <c r="O457" s="32"/>
      <c r="P457" s="32"/>
      <c r="Q457" s="32"/>
    </row>
    <row r="458" spans="1:17">
      <c r="A458" s="32"/>
      <c r="G458" s="32"/>
      <c r="N458" s="32"/>
      <c r="O458" s="32"/>
      <c r="P458" s="32"/>
      <c r="Q458" s="32"/>
    </row>
    <row r="459" spans="1:17">
      <c r="A459" s="32"/>
      <c r="G459" s="32"/>
      <c r="N459" s="32"/>
      <c r="O459" s="32"/>
      <c r="P459" s="32"/>
      <c r="Q459" s="32"/>
    </row>
    <row r="460" spans="1:17">
      <c r="A460" s="32"/>
      <c r="G460" s="32"/>
      <c r="N460" s="32"/>
      <c r="O460" s="32"/>
      <c r="P460" s="32"/>
      <c r="Q460" s="32"/>
    </row>
    <row r="461" spans="1:17">
      <c r="A461" s="32"/>
      <c r="G461" s="32"/>
      <c r="N461" s="32"/>
      <c r="O461" s="32"/>
      <c r="P461" s="32"/>
      <c r="Q461" s="32"/>
    </row>
    <row r="462" spans="1:17">
      <c r="A462" s="32"/>
      <c r="G462" s="32"/>
      <c r="N462" s="32"/>
      <c r="O462" s="32"/>
      <c r="P462" s="32"/>
      <c r="Q462" s="32"/>
    </row>
    <row r="463" spans="1:17">
      <c r="A463" s="32"/>
      <c r="G463" s="32"/>
      <c r="N463" s="32"/>
      <c r="O463" s="32"/>
      <c r="P463" s="32"/>
      <c r="Q463" s="32"/>
    </row>
    <row r="464" spans="1:17">
      <c r="A464" s="32"/>
      <c r="G464" s="32"/>
      <c r="N464" s="32"/>
      <c r="O464" s="32"/>
      <c r="P464" s="32"/>
      <c r="Q464" s="32"/>
    </row>
    <row r="465" spans="1:17">
      <c r="A465" s="32"/>
      <c r="G465" s="32"/>
      <c r="N465" s="32"/>
      <c r="O465" s="32"/>
      <c r="P465" s="32"/>
      <c r="Q465" s="32"/>
    </row>
    <row r="466" spans="1:17">
      <c r="A466" s="32"/>
      <c r="G466" s="32"/>
      <c r="N466" s="32"/>
      <c r="O466" s="32"/>
      <c r="P466" s="32"/>
      <c r="Q466" s="32"/>
    </row>
    <row r="467" spans="1:17">
      <c r="A467" s="32"/>
      <c r="G467" s="32"/>
      <c r="N467" s="32"/>
      <c r="O467" s="32"/>
      <c r="P467" s="32"/>
      <c r="Q467" s="32"/>
    </row>
    <row r="468" spans="1:17">
      <c r="A468" s="32"/>
      <c r="G468" s="32"/>
      <c r="N468" s="32"/>
      <c r="O468" s="32"/>
      <c r="P468" s="32"/>
      <c r="Q468" s="32"/>
    </row>
    <row r="469" spans="1:17">
      <c r="A469" s="32"/>
      <c r="G469" s="32"/>
      <c r="N469" s="32"/>
      <c r="O469" s="32"/>
      <c r="P469" s="32"/>
      <c r="Q469" s="32"/>
    </row>
    <row r="470" spans="1:17">
      <c r="A470" s="32"/>
      <c r="G470" s="32"/>
      <c r="N470" s="32"/>
      <c r="O470" s="32"/>
      <c r="P470" s="32"/>
      <c r="Q470" s="32"/>
    </row>
    <row r="471" spans="1:17">
      <c r="A471" s="32"/>
      <c r="G471" s="32"/>
      <c r="N471" s="32"/>
      <c r="O471" s="32"/>
      <c r="P471" s="32"/>
      <c r="Q471" s="32"/>
    </row>
    <row r="472" spans="1:17">
      <c r="A472" s="32"/>
      <c r="G472" s="32"/>
      <c r="N472" s="32"/>
      <c r="O472" s="32"/>
      <c r="P472" s="32"/>
      <c r="Q472" s="32"/>
    </row>
    <row r="473" spans="1:17">
      <c r="A473" s="32"/>
      <c r="G473" s="32"/>
      <c r="N473" s="32"/>
      <c r="O473" s="32"/>
      <c r="P473" s="32"/>
      <c r="Q473" s="32"/>
    </row>
    <row r="474" spans="1:17">
      <c r="A474" s="32"/>
      <c r="G474" s="32"/>
      <c r="N474" s="32"/>
      <c r="O474" s="32"/>
      <c r="P474" s="32"/>
      <c r="Q474" s="32"/>
    </row>
    <row r="475" spans="1:17">
      <c r="A475" s="32"/>
    </row>
    <row r="476" spans="1:17">
      <c r="A476" s="32"/>
    </row>
    <row r="477" spans="1:17">
      <c r="A477" s="32"/>
    </row>
    <row r="478" spans="1:17">
      <c r="A478" s="32"/>
    </row>
    <row r="479" spans="1:17">
      <c r="A479" s="32"/>
    </row>
    <row r="480" spans="1:17">
      <c r="A480" s="32"/>
    </row>
  </sheetData>
  <sheetProtection algorithmName="SHA-512" hashValue="fXQBEyXsDfTXq780SLOIqkBX/HC5tCfU98cMsZjzlRi5ZY0E09oi93OKWm3XbBut7V/KiDz12FzGL/QhaQu7EA==" saltValue="gwoZ33aMPnL/s/NapGpxvQ==" spinCount="100000" sheet="1" objects="1" scenarios="1" selectLockedCells="1" selectUnlockedCells="1"/>
  <mergeCells count="22">
    <mergeCell ref="K24:L24"/>
    <mergeCell ref="K25:L25"/>
    <mergeCell ref="B42:J42"/>
    <mergeCell ref="B43:J43"/>
    <mergeCell ref="K16:L16"/>
    <mergeCell ref="B17:J17"/>
    <mergeCell ref="K20:L20"/>
    <mergeCell ref="K21:L21"/>
    <mergeCell ref="K22:L22"/>
    <mergeCell ref="K23:L23"/>
    <mergeCell ref="B8:J8"/>
    <mergeCell ref="K11:L11"/>
    <mergeCell ref="K12:L12"/>
    <mergeCell ref="K13:L13"/>
    <mergeCell ref="K14:L14"/>
    <mergeCell ref="K15:L15"/>
    <mergeCell ref="K2:L2"/>
    <mergeCell ref="K3:L3"/>
    <mergeCell ref="K4:L4"/>
    <mergeCell ref="K5:L5"/>
    <mergeCell ref="K6:L6"/>
    <mergeCell ref="K7:L7"/>
  </mergeCells>
  <pageMargins left="0.7" right="0.7" top="0.75" bottom="0.75" header="0.3" footer="0.3"/>
  <pageSetup scale="10" orientation="portrait" horizontalDpi="0" verticalDpi="0"/>
  <headerFooter>
    <oddHeader xml:space="preserve">&amp;C&amp;"Calibri (Body),Regular"&amp;28Event Risk Assessment and Mitigation Checklist Tool </oddHeader>
    <oddFooter>&amp;R&amp;D (&amp;T)</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W74"/>
  <sheetViews>
    <sheetView zoomScale="80" zoomScaleNormal="80" workbookViewId="0">
      <pane xSplit="2" ySplit="6" topLeftCell="C7" activePane="bottomRight" state="frozen"/>
      <selection pane="topRight" activeCell="C1" sqref="C1"/>
      <selection pane="bottomLeft" activeCell="A7" sqref="A7"/>
      <selection pane="bottomRight" activeCell="C7" sqref="C7"/>
    </sheetView>
  </sheetViews>
  <sheetFormatPr defaultColWidth="10.625" defaultRowHeight="15.75"/>
  <cols>
    <col min="3" max="3" width="15.625" customWidth="1"/>
    <col min="4" max="6" width="11.875" customWidth="1"/>
  </cols>
  <sheetData>
    <row r="1" spans="2:23" ht="27.95" customHeight="1">
      <c r="M1" s="185" t="s">
        <v>160</v>
      </c>
      <c r="N1" s="185"/>
      <c r="O1" s="174" t="s">
        <v>161</v>
      </c>
      <c r="Q1" s="193" t="s">
        <v>162</v>
      </c>
      <c r="R1" s="193"/>
      <c r="S1" s="180" t="s">
        <v>161</v>
      </c>
      <c r="U1" s="186" t="s">
        <v>163</v>
      </c>
      <c r="V1" s="186"/>
      <c r="W1" s="175" t="s">
        <v>161</v>
      </c>
    </row>
    <row r="2" spans="2:23">
      <c r="M2" s="187" t="s">
        <v>164</v>
      </c>
      <c r="N2" s="187"/>
      <c r="O2" s="176" t="s">
        <v>19</v>
      </c>
      <c r="Q2" s="187" t="s">
        <v>30</v>
      </c>
      <c r="R2" s="187"/>
      <c r="S2" s="176" t="s">
        <v>19</v>
      </c>
      <c r="U2" s="187" t="s">
        <v>30</v>
      </c>
      <c r="V2" s="187"/>
      <c r="W2" s="176" t="s">
        <v>19</v>
      </c>
    </row>
    <row r="3" spans="2:23">
      <c r="B3" s="31"/>
      <c r="C3" s="32"/>
      <c r="D3" s="32"/>
      <c r="E3" s="32"/>
      <c r="F3" s="32"/>
      <c r="G3" s="32"/>
      <c r="H3" s="32"/>
      <c r="I3" s="32"/>
      <c r="J3" s="32"/>
      <c r="M3" s="188" t="s">
        <v>165</v>
      </c>
      <c r="N3" s="188"/>
      <c r="O3" s="177" t="s">
        <v>21</v>
      </c>
      <c r="Q3" s="188" t="s">
        <v>166</v>
      </c>
      <c r="R3" s="188"/>
      <c r="S3" s="177" t="s">
        <v>21</v>
      </c>
      <c r="U3" s="188" t="s">
        <v>166</v>
      </c>
      <c r="V3" s="188"/>
      <c r="W3" s="177" t="s">
        <v>21</v>
      </c>
    </row>
    <row r="4" spans="2:23">
      <c r="B4" s="31"/>
      <c r="C4" s="32"/>
      <c r="D4" s="32"/>
      <c r="E4" s="32"/>
      <c r="F4" s="32"/>
      <c r="G4" s="32"/>
      <c r="H4" s="32"/>
      <c r="I4" s="32"/>
      <c r="J4" s="32"/>
      <c r="M4" s="189" t="s">
        <v>167</v>
      </c>
      <c r="N4" s="189"/>
      <c r="O4" s="178" t="s">
        <v>23</v>
      </c>
      <c r="Q4" s="189" t="s">
        <v>168</v>
      </c>
      <c r="R4" s="189"/>
      <c r="S4" s="178" t="s">
        <v>23</v>
      </c>
      <c r="U4" s="189" t="s">
        <v>168</v>
      </c>
      <c r="V4" s="189"/>
      <c r="W4" s="178" t="s">
        <v>23</v>
      </c>
    </row>
    <row r="5" spans="2:23">
      <c r="B5" s="204" t="s">
        <v>189</v>
      </c>
      <c r="C5" s="204"/>
      <c r="D5" s="204"/>
      <c r="E5" s="204"/>
      <c r="F5" s="204"/>
      <c r="G5" s="204"/>
      <c r="H5" s="204"/>
      <c r="I5" s="204"/>
      <c r="J5" s="204"/>
      <c r="M5" s="191" t="s">
        <v>170</v>
      </c>
      <c r="N5" s="191"/>
      <c r="O5" s="51" t="s">
        <v>25</v>
      </c>
      <c r="Q5" s="191" t="s">
        <v>171</v>
      </c>
      <c r="R5" s="191"/>
      <c r="S5" s="51" t="s">
        <v>25</v>
      </c>
      <c r="U5" s="191" t="s">
        <v>171</v>
      </c>
      <c r="V5" s="191"/>
      <c r="W5" s="51" t="s">
        <v>25</v>
      </c>
    </row>
    <row r="6" spans="2:23" ht="31.5">
      <c r="B6" s="183" t="s">
        <v>172</v>
      </c>
      <c r="C6" s="53" t="s">
        <v>173</v>
      </c>
      <c r="D6" s="34" t="s">
        <v>174</v>
      </c>
      <c r="E6" s="53"/>
      <c r="F6" s="33" t="s">
        <v>175</v>
      </c>
      <c r="G6" s="53"/>
      <c r="H6" s="53"/>
      <c r="I6" s="53" t="s">
        <v>176</v>
      </c>
      <c r="J6" s="53" t="s">
        <v>177</v>
      </c>
      <c r="M6" s="190" t="s">
        <v>178</v>
      </c>
      <c r="N6" s="190"/>
      <c r="O6" s="52" t="s">
        <v>27</v>
      </c>
      <c r="Q6" s="190" t="s">
        <v>179</v>
      </c>
      <c r="R6" s="190"/>
      <c r="S6" s="52" t="s">
        <v>27</v>
      </c>
      <c r="U6" s="190" t="s">
        <v>179</v>
      </c>
      <c r="V6" s="190"/>
      <c r="W6" s="52" t="s">
        <v>27</v>
      </c>
    </row>
    <row r="7" spans="2:23" ht="31.5">
      <c r="B7" s="183">
        <v>1</v>
      </c>
      <c r="C7" s="48" t="s">
        <v>39</v>
      </c>
      <c r="D7" s="36">
        <f>'Évaluation - comp. nat''l'!D13</f>
        <v>2</v>
      </c>
      <c r="E7" s="36"/>
      <c r="F7" s="36">
        <f>'Évaluation - comp. nat''l'!D14</f>
        <v>4</v>
      </c>
      <c r="G7" s="36"/>
      <c r="H7" s="36"/>
      <c r="I7" s="37">
        <f>F7/J7</f>
        <v>0.66666666666666663</v>
      </c>
      <c r="J7" s="36">
        <f>'Évaluation - comp. nat''l'!D15</f>
        <v>6</v>
      </c>
    </row>
    <row r="8" spans="2:23">
      <c r="B8" s="22"/>
      <c r="C8" s="22"/>
      <c r="D8" s="22"/>
      <c r="E8" s="44"/>
      <c r="F8" s="22"/>
      <c r="G8" s="22"/>
      <c r="H8" s="22"/>
      <c r="I8" s="22"/>
      <c r="J8" s="22"/>
    </row>
    <row r="9" spans="2:23">
      <c r="B9" s="199" t="s">
        <v>190</v>
      </c>
      <c r="C9" s="199"/>
      <c r="D9" s="199"/>
      <c r="E9" s="199"/>
      <c r="F9" s="199"/>
      <c r="G9" s="199"/>
      <c r="H9" s="199"/>
      <c r="I9" s="199"/>
      <c r="J9" s="199"/>
    </row>
    <row r="10" spans="2:23" ht="31.5">
      <c r="B10" s="182" t="s">
        <v>172</v>
      </c>
      <c r="C10" s="53" t="s">
        <v>173</v>
      </c>
      <c r="D10" s="34" t="s">
        <v>66</v>
      </c>
      <c r="E10" s="35" t="s">
        <v>154</v>
      </c>
      <c r="F10" s="33" t="s">
        <v>123</v>
      </c>
      <c r="G10" s="53" t="s">
        <v>185</v>
      </c>
      <c r="H10" s="53" t="s">
        <v>186</v>
      </c>
      <c r="I10" s="53" t="s">
        <v>176</v>
      </c>
      <c r="J10" s="53" t="s">
        <v>177</v>
      </c>
    </row>
    <row r="11" spans="2:23" ht="94.5">
      <c r="B11" s="182">
        <v>2</v>
      </c>
      <c r="C11" s="42" t="s">
        <v>394</v>
      </c>
      <c r="D11" s="38">
        <f>'Évaluation - comp. nat''l'!D27</f>
        <v>3</v>
      </c>
      <c r="E11" s="38">
        <f>'Évaluation - comp. nat''l'!D28</f>
        <v>0</v>
      </c>
      <c r="F11" s="38">
        <f>'Évaluation - comp. nat''l'!D29</f>
        <v>0</v>
      </c>
      <c r="G11" s="38">
        <f>'Évaluation - comp. nat''l'!F30</f>
        <v>9</v>
      </c>
      <c r="H11" s="38">
        <f>J11*3</f>
        <v>9</v>
      </c>
      <c r="I11" s="39">
        <f t="shared" ref="I11:I19" si="0">G11/H11</f>
        <v>1</v>
      </c>
      <c r="J11" s="38">
        <f>'Évaluation - comp. nat''l'!D30</f>
        <v>3</v>
      </c>
    </row>
    <row r="12" spans="2:23" ht="78.75">
      <c r="B12" s="182">
        <v>3</v>
      </c>
      <c r="C12" s="48" t="s">
        <v>395</v>
      </c>
      <c r="D12" s="36">
        <f>'Évaluation - comp. nat''l'!D38</f>
        <v>4</v>
      </c>
      <c r="E12" s="36">
        <f>'Évaluation - comp. nat''l'!D39</f>
        <v>0</v>
      </c>
      <c r="F12" s="36">
        <f>'Évaluation - comp. nat''l'!D40</f>
        <v>0</v>
      </c>
      <c r="G12" s="36">
        <f>'Évaluation - comp. nat''l'!F41</f>
        <v>12</v>
      </c>
      <c r="H12" s="36">
        <f t="shared" ref="H12:H18" si="1">J12*3</f>
        <v>12</v>
      </c>
      <c r="I12" s="37">
        <f t="shared" si="0"/>
        <v>1</v>
      </c>
      <c r="J12" s="36">
        <f>'Évaluation - comp. nat''l'!D41</f>
        <v>4</v>
      </c>
    </row>
    <row r="13" spans="2:23" ht="63">
      <c r="B13" s="182">
        <v>4</v>
      </c>
      <c r="C13" s="42" t="s">
        <v>396</v>
      </c>
      <c r="D13" s="38">
        <f>'Évaluation - comp. nat''l'!D48</f>
        <v>3</v>
      </c>
      <c r="E13" s="38">
        <f>'Évaluation - comp. nat''l'!D49</f>
        <v>0</v>
      </c>
      <c r="F13" s="38">
        <f>'Évaluation - comp. nat''l'!D50</f>
        <v>0</v>
      </c>
      <c r="G13" s="38">
        <f>'Évaluation - comp. nat''l'!F51</f>
        <v>9</v>
      </c>
      <c r="H13" s="38">
        <f t="shared" si="1"/>
        <v>9</v>
      </c>
      <c r="I13" s="39">
        <f t="shared" si="0"/>
        <v>1</v>
      </c>
      <c r="J13" s="38">
        <f>'Évaluation - comp. nat''l'!D51</f>
        <v>3</v>
      </c>
    </row>
    <row r="14" spans="2:23" ht="78.75">
      <c r="B14" s="182">
        <v>5</v>
      </c>
      <c r="C14" s="48" t="s">
        <v>393</v>
      </c>
      <c r="D14" s="36">
        <f>'Évaluation - comp. nat''l'!D67</f>
        <v>11</v>
      </c>
      <c r="E14" s="36">
        <f>'Évaluation - comp. nat''l'!D68</f>
        <v>1</v>
      </c>
      <c r="F14" s="36">
        <f>'Évaluation - comp. nat''l'!D69</f>
        <v>0</v>
      </c>
      <c r="G14" s="36">
        <f>'Évaluation - comp. nat''l'!F70</f>
        <v>35</v>
      </c>
      <c r="H14" s="36">
        <f t="shared" si="1"/>
        <v>36</v>
      </c>
      <c r="I14" s="37">
        <f t="shared" si="0"/>
        <v>0.97222222222222221</v>
      </c>
      <c r="J14" s="36">
        <f>'Évaluation - comp. nat''l'!D70</f>
        <v>12</v>
      </c>
    </row>
    <row r="15" spans="2:23" ht="47.25">
      <c r="B15" s="182">
        <v>6</v>
      </c>
      <c r="C15" s="42" t="s">
        <v>392</v>
      </c>
      <c r="D15" s="38">
        <f>'Évaluation - comp. nat''l'!D75</f>
        <v>1</v>
      </c>
      <c r="E15" s="38">
        <f>'Évaluation - comp. nat''l'!D76</f>
        <v>0</v>
      </c>
      <c r="F15" s="38">
        <f>'Évaluation - comp. nat''l'!D77</f>
        <v>0</v>
      </c>
      <c r="G15" s="38">
        <f>'Évaluation - comp. nat''l'!F78</f>
        <v>3</v>
      </c>
      <c r="H15" s="38">
        <f t="shared" si="1"/>
        <v>3</v>
      </c>
      <c r="I15" s="39">
        <f t="shared" si="0"/>
        <v>1</v>
      </c>
      <c r="J15" s="38">
        <f>'Évaluation - comp. nat''l'!D78</f>
        <v>1</v>
      </c>
    </row>
    <row r="16" spans="2:23" ht="31.5">
      <c r="B16" s="182">
        <v>7</v>
      </c>
      <c r="C16" s="48" t="s">
        <v>101</v>
      </c>
      <c r="D16" s="36">
        <f>'Évaluation - comp. nat''l'!D86</f>
        <v>4</v>
      </c>
      <c r="E16" s="36">
        <f>'Évaluation - comp. nat''l'!D87</f>
        <v>0</v>
      </c>
      <c r="F16" s="36">
        <f>'Évaluation - comp. nat''l'!D88</f>
        <v>0</v>
      </c>
      <c r="G16" s="36">
        <f>'Évaluation - comp. nat''l'!F89</f>
        <v>12</v>
      </c>
      <c r="H16" s="36">
        <f t="shared" si="1"/>
        <v>12</v>
      </c>
      <c r="I16" s="37">
        <f t="shared" si="0"/>
        <v>1</v>
      </c>
      <c r="J16" s="36">
        <f>'Évaluation - comp. nat''l'!D89</f>
        <v>4</v>
      </c>
    </row>
    <row r="17" spans="2:10" ht="31.5">
      <c r="B17" s="182">
        <v>8</v>
      </c>
      <c r="C17" s="42" t="s">
        <v>107</v>
      </c>
      <c r="D17" s="38">
        <f>'Évaluation - comp. nat''l'!D97</f>
        <v>4</v>
      </c>
      <c r="E17" s="38">
        <f>'Évaluation - comp. nat''l'!D98</f>
        <v>0</v>
      </c>
      <c r="F17" s="38">
        <f>'Évaluation - comp. nat''l'!D99</f>
        <v>0</v>
      </c>
      <c r="G17" s="38">
        <f>'Évaluation - comp. nat''l'!F100</f>
        <v>12</v>
      </c>
      <c r="H17" s="38">
        <f t="shared" si="1"/>
        <v>12</v>
      </c>
      <c r="I17" s="39">
        <f t="shared" si="0"/>
        <v>1</v>
      </c>
      <c r="J17" s="38">
        <f>'Évaluation - comp. nat''l'!D100</f>
        <v>4</v>
      </c>
    </row>
    <row r="18" spans="2:10" ht="63">
      <c r="B18" s="182">
        <v>9</v>
      </c>
      <c r="C18" s="48" t="s">
        <v>391</v>
      </c>
      <c r="D18" s="36">
        <f>'Évaluation - comp. nat''l'!D107</f>
        <v>3</v>
      </c>
      <c r="E18" s="36">
        <f>'Évaluation - comp. nat''l'!D108</f>
        <v>0</v>
      </c>
      <c r="F18" s="36">
        <f>'Évaluation - comp. nat''l'!D109</f>
        <v>0</v>
      </c>
      <c r="G18" s="36">
        <f>'Évaluation - comp. nat''l'!F110</f>
        <v>9</v>
      </c>
      <c r="H18" s="36">
        <f t="shared" si="1"/>
        <v>9</v>
      </c>
      <c r="I18" s="37">
        <f t="shared" si="0"/>
        <v>1</v>
      </c>
      <c r="J18" s="36">
        <f>'Évaluation - comp. nat''l'!D110</f>
        <v>3</v>
      </c>
    </row>
    <row r="19" spans="2:10" ht="31.5">
      <c r="B19" s="182">
        <v>10</v>
      </c>
      <c r="C19" s="42" t="s">
        <v>117</v>
      </c>
      <c r="D19" s="38">
        <f>'Évaluation - comp. nat''l'!D120</f>
        <v>3</v>
      </c>
      <c r="E19" s="38">
        <f>'Évaluation - comp. nat''l'!D121</f>
        <v>0</v>
      </c>
      <c r="F19" s="38">
        <f>'Évaluation - comp. nat''l'!D122</f>
        <v>1</v>
      </c>
      <c r="G19" s="38">
        <f>'Évaluation - comp. nat''l'!F123</f>
        <v>10</v>
      </c>
      <c r="H19" s="38">
        <f>J19*3</f>
        <v>12</v>
      </c>
      <c r="I19" s="39">
        <f t="shared" si="0"/>
        <v>0.83333333333333337</v>
      </c>
      <c r="J19" s="38">
        <f>'Évaluation - comp. nat''l'!D123</f>
        <v>4</v>
      </c>
    </row>
    <row r="20" spans="2:10" ht="47.25">
      <c r="B20" s="182"/>
      <c r="C20" s="184" t="s">
        <v>390</v>
      </c>
      <c r="D20" s="34">
        <f>SUM(D10:D19)</f>
        <v>36</v>
      </c>
      <c r="E20" s="35">
        <f>SUM(E10:E19)</f>
        <v>1</v>
      </c>
      <c r="F20" s="33">
        <f>SUM(F10:F19)</f>
        <v>1</v>
      </c>
      <c r="G20" s="53">
        <f>SUM(G10:G19)</f>
        <v>111</v>
      </c>
      <c r="H20" s="53">
        <f>SUM(H10:H19)</f>
        <v>114</v>
      </c>
      <c r="I20" s="40">
        <f>SUM(I11:I19)/9</f>
        <v>0.97839506172839508</v>
      </c>
      <c r="J20" s="53">
        <f>SUM(J10:J19)</f>
        <v>38</v>
      </c>
    </row>
    <row r="21" spans="2:10">
      <c r="B21" s="22"/>
      <c r="C21" s="22"/>
      <c r="D21" s="22"/>
      <c r="E21" s="44"/>
      <c r="F21" s="22"/>
      <c r="G21" s="22"/>
      <c r="H21" s="22"/>
      <c r="I21" s="46"/>
      <c r="J21" s="22"/>
    </row>
    <row r="22" spans="2:10">
      <c r="B22" s="198" t="s">
        <v>191</v>
      </c>
      <c r="C22" s="198"/>
      <c r="D22" s="198"/>
      <c r="E22" s="198"/>
      <c r="F22" s="198"/>
      <c r="G22" s="198"/>
      <c r="H22" s="198"/>
      <c r="I22" s="198"/>
      <c r="J22" s="198"/>
    </row>
    <row r="23" spans="2:10" ht="31.5">
      <c r="B23" s="181" t="s">
        <v>172</v>
      </c>
      <c r="C23" s="53" t="s">
        <v>173</v>
      </c>
      <c r="D23" s="34" t="s">
        <v>66</v>
      </c>
      <c r="E23" s="35" t="s">
        <v>154</v>
      </c>
      <c r="F23" s="33" t="s">
        <v>123</v>
      </c>
      <c r="G23" s="53" t="s">
        <v>185</v>
      </c>
      <c r="H23" s="53" t="s">
        <v>186</v>
      </c>
      <c r="I23" s="53" t="s">
        <v>176</v>
      </c>
      <c r="J23" s="53" t="s">
        <v>177</v>
      </c>
    </row>
    <row r="24" spans="2:10" ht="47.25">
      <c r="B24" s="181">
        <v>11</v>
      </c>
      <c r="C24" s="181" t="s">
        <v>188</v>
      </c>
      <c r="D24" s="34">
        <f>'Évaluation - comp. nat''l'!D182</f>
        <v>12</v>
      </c>
      <c r="E24" s="35">
        <f>'Évaluation - comp. nat''l'!D183</f>
        <v>4</v>
      </c>
      <c r="F24" s="33">
        <f>'Évaluation - comp. nat''l'!D184</f>
        <v>6</v>
      </c>
      <c r="G24" s="53">
        <f>'Évaluation - comp. nat''l'!F185</f>
        <v>50</v>
      </c>
      <c r="H24" s="53">
        <f>J24*3</f>
        <v>66</v>
      </c>
      <c r="I24" s="40">
        <f>G24/H24</f>
        <v>0.75757575757575757</v>
      </c>
      <c r="J24" s="53">
        <f>'Évaluation - comp. nat''l'!D185</f>
        <v>22</v>
      </c>
    </row>
    <row r="25" spans="2:10">
      <c r="B25" s="31"/>
      <c r="C25" s="32"/>
      <c r="D25" s="31"/>
      <c r="E25" s="31"/>
      <c r="F25" s="31"/>
      <c r="G25" s="31"/>
      <c r="H25" s="32"/>
      <c r="I25" s="41"/>
      <c r="J25" s="32"/>
    </row>
    <row r="26" spans="2:10">
      <c r="B26" s="31"/>
      <c r="C26" s="32"/>
      <c r="D26" s="32"/>
      <c r="E26" s="32"/>
      <c r="F26" s="32"/>
      <c r="G26" s="32"/>
      <c r="H26" s="32"/>
      <c r="I26" s="32"/>
      <c r="J26" s="32"/>
    </row>
    <row r="27" spans="2:10">
      <c r="B27" s="31"/>
      <c r="C27" s="32"/>
      <c r="D27" s="32"/>
      <c r="E27" s="32"/>
      <c r="F27" s="32"/>
      <c r="G27" s="32"/>
      <c r="H27" s="32"/>
      <c r="I27" s="32"/>
      <c r="J27" s="32"/>
    </row>
    <row r="28" spans="2:10">
      <c r="B28" s="31"/>
      <c r="C28" s="32"/>
      <c r="D28" s="32"/>
      <c r="E28" s="32"/>
      <c r="F28" s="32"/>
      <c r="G28" s="32"/>
      <c r="H28" s="32"/>
      <c r="I28" s="32"/>
      <c r="J28" s="32"/>
    </row>
    <row r="29" spans="2:10">
      <c r="B29" s="31"/>
      <c r="C29" s="32"/>
      <c r="D29" s="32"/>
      <c r="E29" s="32"/>
      <c r="F29" s="32"/>
      <c r="G29" s="32"/>
      <c r="H29" s="32"/>
      <c r="I29" s="32"/>
      <c r="J29" s="32"/>
    </row>
    <row r="30" spans="2:10">
      <c r="B30" s="31"/>
      <c r="C30" s="32"/>
      <c r="D30" s="32"/>
      <c r="E30" s="32"/>
      <c r="F30" s="32"/>
      <c r="G30" s="32"/>
      <c r="H30" s="32"/>
      <c r="I30" s="32"/>
      <c r="J30" s="32"/>
    </row>
    <row r="31" spans="2:10">
      <c r="B31" s="31"/>
      <c r="C31" s="32"/>
      <c r="D31" s="32"/>
      <c r="E31" s="32"/>
      <c r="F31" s="32"/>
      <c r="G31" s="32"/>
      <c r="H31" s="32"/>
      <c r="I31" s="32"/>
      <c r="J31" s="32"/>
    </row>
    <row r="32" spans="2:10">
      <c r="B32" s="31"/>
      <c r="C32" s="32"/>
      <c r="D32" s="32"/>
      <c r="E32" s="32"/>
      <c r="F32" s="32"/>
      <c r="G32" s="32"/>
      <c r="H32" s="32"/>
      <c r="I32" s="32"/>
      <c r="J32" s="32"/>
    </row>
    <row r="33" spans="2:10">
      <c r="B33" s="31"/>
      <c r="C33" s="32"/>
      <c r="D33" s="32"/>
      <c r="E33" s="32"/>
      <c r="F33" s="32"/>
      <c r="G33" s="32"/>
      <c r="H33" s="32"/>
      <c r="I33" s="32"/>
      <c r="J33" s="32"/>
    </row>
    <row r="34" spans="2:10">
      <c r="B34" s="31"/>
      <c r="C34" s="32"/>
      <c r="D34" s="32"/>
      <c r="E34" s="32"/>
      <c r="F34" s="32"/>
      <c r="G34" s="32"/>
      <c r="H34" s="32"/>
      <c r="I34" s="32"/>
      <c r="J34" s="32"/>
    </row>
    <row r="35" spans="2:10">
      <c r="B35" s="31"/>
      <c r="C35" s="32"/>
      <c r="D35" s="32"/>
      <c r="E35" s="32"/>
      <c r="F35" s="32"/>
      <c r="G35" s="32"/>
      <c r="H35" s="32"/>
      <c r="I35" s="32"/>
      <c r="J35" s="32"/>
    </row>
    <row r="36" spans="2:10">
      <c r="B36" s="31"/>
      <c r="C36" s="32"/>
      <c r="D36" s="32"/>
      <c r="E36" s="32"/>
      <c r="F36" s="32"/>
      <c r="G36" s="32"/>
      <c r="H36" s="32"/>
      <c r="I36" s="32"/>
      <c r="J36" s="32"/>
    </row>
    <row r="37" spans="2:10">
      <c r="B37" s="31"/>
      <c r="C37" s="32"/>
      <c r="D37" s="32"/>
      <c r="E37" s="32"/>
      <c r="F37" s="32"/>
      <c r="G37" s="32"/>
      <c r="H37" s="32"/>
      <c r="I37" s="32"/>
      <c r="J37" s="32"/>
    </row>
    <row r="38" spans="2:10">
      <c r="B38" s="31"/>
      <c r="C38" s="32"/>
      <c r="D38" s="32"/>
      <c r="E38" s="32"/>
      <c r="F38" s="32"/>
      <c r="G38" s="32"/>
      <c r="H38" s="32"/>
      <c r="I38" s="32"/>
      <c r="J38" s="32"/>
    </row>
    <row r="39" spans="2:10">
      <c r="B39" s="31"/>
      <c r="C39" s="32"/>
      <c r="D39" s="32"/>
      <c r="E39" s="32"/>
      <c r="F39" s="32"/>
      <c r="G39" s="32"/>
      <c r="H39" s="32"/>
      <c r="I39" s="32"/>
      <c r="J39" s="32"/>
    </row>
    <row r="40" spans="2:10">
      <c r="B40" s="31"/>
      <c r="C40" s="32"/>
      <c r="D40" s="32"/>
      <c r="E40" s="32"/>
      <c r="F40" s="32"/>
      <c r="G40" s="32"/>
      <c r="H40" s="32"/>
      <c r="I40" s="32"/>
      <c r="J40" s="32"/>
    </row>
    <row r="41" spans="2:10">
      <c r="B41" s="31"/>
      <c r="C41" s="32"/>
      <c r="D41" s="32"/>
      <c r="E41" s="32"/>
      <c r="F41" s="32"/>
      <c r="G41" s="32"/>
      <c r="H41" s="32"/>
      <c r="I41" s="32"/>
      <c r="J41" s="32"/>
    </row>
    <row r="42" spans="2:10">
      <c r="B42" s="31"/>
      <c r="C42" s="32"/>
      <c r="D42" s="32"/>
      <c r="E42" s="32"/>
      <c r="F42" s="32"/>
      <c r="G42" s="32"/>
      <c r="H42" s="32"/>
      <c r="I42" s="32"/>
      <c r="J42" s="32"/>
    </row>
    <row r="43" spans="2:10">
      <c r="B43" s="31"/>
      <c r="C43" s="32"/>
      <c r="D43" s="32"/>
      <c r="E43" s="32"/>
      <c r="F43" s="32"/>
      <c r="G43" s="32"/>
      <c r="H43" s="32"/>
      <c r="I43" s="32"/>
      <c r="J43" s="32"/>
    </row>
    <row r="44" spans="2:10">
      <c r="B44" s="31"/>
      <c r="C44" s="32"/>
      <c r="D44" s="32"/>
      <c r="E44" s="32"/>
      <c r="F44" s="32"/>
      <c r="G44" s="32"/>
      <c r="H44" s="32"/>
      <c r="I44" s="32"/>
      <c r="J44" s="32"/>
    </row>
    <row r="45" spans="2:10">
      <c r="B45" s="31"/>
      <c r="C45" s="32"/>
      <c r="D45" s="32"/>
      <c r="E45" s="32"/>
      <c r="F45" s="32"/>
      <c r="G45" s="32"/>
      <c r="H45" s="32"/>
      <c r="I45" s="32"/>
      <c r="J45" s="32"/>
    </row>
    <row r="46" spans="2:10">
      <c r="B46" s="31"/>
      <c r="C46" s="32"/>
      <c r="D46" s="32"/>
      <c r="E46" s="32"/>
      <c r="F46" s="32"/>
      <c r="G46" s="32"/>
      <c r="H46" s="32"/>
      <c r="I46" s="32"/>
      <c r="J46" s="32"/>
    </row>
    <row r="47" spans="2:10">
      <c r="B47" s="31"/>
      <c r="C47" s="32"/>
      <c r="D47" s="32"/>
      <c r="E47" s="32"/>
      <c r="F47" s="32"/>
      <c r="G47" s="32"/>
      <c r="H47" s="32"/>
      <c r="I47" s="32"/>
      <c r="J47" s="32"/>
    </row>
    <row r="48" spans="2:10">
      <c r="B48" s="31"/>
      <c r="C48" s="32"/>
      <c r="D48" s="32"/>
      <c r="E48" s="32"/>
      <c r="F48" s="32"/>
      <c r="G48" s="32"/>
      <c r="H48" s="32"/>
      <c r="I48" s="32"/>
      <c r="J48" s="32"/>
    </row>
    <row r="49" spans="2:10">
      <c r="B49" s="31"/>
      <c r="C49" s="32"/>
      <c r="D49" s="32"/>
      <c r="E49" s="32"/>
      <c r="F49" s="32"/>
      <c r="G49" s="32"/>
      <c r="H49" s="32"/>
      <c r="I49" s="32"/>
      <c r="J49" s="32"/>
    </row>
    <row r="50" spans="2:10">
      <c r="B50" s="31"/>
      <c r="C50" s="32"/>
      <c r="D50" s="32"/>
      <c r="E50" s="32"/>
      <c r="F50" s="32"/>
      <c r="G50" s="32"/>
      <c r="H50" s="32"/>
      <c r="I50" s="32"/>
      <c r="J50" s="32"/>
    </row>
    <row r="51" spans="2:10">
      <c r="B51" s="31"/>
      <c r="C51" s="32"/>
      <c r="D51" s="32"/>
      <c r="E51" s="32"/>
      <c r="F51" s="32"/>
      <c r="G51" s="32"/>
      <c r="H51" s="32"/>
      <c r="I51" s="32"/>
      <c r="J51" s="32"/>
    </row>
    <row r="52" spans="2:10">
      <c r="B52" s="31"/>
      <c r="C52" s="32"/>
      <c r="D52" s="32"/>
      <c r="E52" s="32"/>
      <c r="F52" s="32"/>
      <c r="G52" s="32"/>
      <c r="H52" s="32"/>
      <c r="I52" s="32"/>
      <c r="J52" s="32"/>
    </row>
    <row r="53" spans="2:10">
      <c r="B53" s="31"/>
      <c r="C53" s="32"/>
      <c r="D53" s="32"/>
      <c r="E53" s="32"/>
      <c r="F53" s="32"/>
      <c r="G53" s="32"/>
      <c r="H53" s="32"/>
      <c r="I53" s="32"/>
      <c r="J53" s="32"/>
    </row>
    <row r="54" spans="2:10">
      <c r="B54" s="31"/>
      <c r="C54" s="32"/>
      <c r="D54" s="32"/>
      <c r="E54" s="32"/>
      <c r="F54" s="32"/>
      <c r="G54" s="32"/>
      <c r="H54" s="32"/>
      <c r="I54" s="32"/>
      <c r="J54" s="32"/>
    </row>
    <row r="55" spans="2:10">
      <c r="B55" s="31"/>
      <c r="C55" s="32"/>
      <c r="D55" s="32"/>
      <c r="E55" s="32"/>
      <c r="F55" s="32"/>
      <c r="G55" s="32"/>
      <c r="H55" s="32"/>
      <c r="I55" s="32"/>
      <c r="J55" s="32"/>
    </row>
    <row r="56" spans="2:10">
      <c r="B56" s="31"/>
      <c r="C56" s="32"/>
      <c r="D56" s="32"/>
      <c r="E56" s="32"/>
      <c r="F56" s="32"/>
      <c r="G56" s="32"/>
      <c r="H56" s="32"/>
      <c r="I56" s="32"/>
      <c r="J56" s="32"/>
    </row>
    <row r="57" spans="2:10">
      <c r="B57" s="31"/>
      <c r="C57" s="32"/>
      <c r="D57" s="32"/>
      <c r="E57" s="32"/>
      <c r="F57" s="32"/>
      <c r="G57" s="32"/>
      <c r="H57" s="32"/>
      <c r="I57" s="32"/>
      <c r="J57" s="32"/>
    </row>
    <row r="58" spans="2:10">
      <c r="B58" s="31"/>
      <c r="C58" s="32"/>
      <c r="D58" s="32"/>
      <c r="E58" s="32"/>
      <c r="F58" s="32"/>
      <c r="G58" s="32"/>
      <c r="H58" s="32"/>
      <c r="I58" s="32"/>
      <c r="J58" s="32"/>
    </row>
    <row r="59" spans="2:10">
      <c r="B59" s="31"/>
      <c r="C59" s="32"/>
      <c r="D59" s="32"/>
      <c r="E59" s="32"/>
      <c r="F59" s="32"/>
      <c r="G59" s="32"/>
      <c r="H59" s="32"/>
      <c r="I59" s="32"/>
      <c r="J59" s="32"/>
    </row>
    <row r="60" spans="2:10">
      <c r="B60" s="31"/>
      <c r="C60" s="32"/>
      <c r="D60" s="32"/>
      <c r="E60" s="32"/>
      <c r="F60" s="32"/>
      <c r="G60" s="32"/>
      <c r="H60" s="32"/>
      <c r="I60" s="32"/>
      <c r="J60" s="32"/>
    </row>
    <row r="61" spans="2:10">
      <c r="B61" s="31"/>
      <c r="C61" s="32"/>
      <c r="D61" s="32"/>
      <c r="E61" s="32"/>
      <c r="F61" s="32"/>
      <c r="G61" s="32"/>
      <c r="H61" s="32"/>
      <c r="I61" s="32"/>
      <c r="J61" s="32"/>
    </row>
    <row r="62" spans="2:10">
      <c r="B62" s="31"/>
      <c r="C62" s="32"/>
      <c r="D62" s="32"/>
      <c r="E62" s="32"/>
      <c r="F62" s="32"/>
      <c r="G62" s="32"/>
      <c r="H62" s="32"/>
      <c r="I62" s="32"/>
      <c r="J62" s="32"/>
    </row>
    <row r="63" spans="2:10">
      <c r="B63" s="31"/>
      <c r="C63" s="32"/>
      <c r="D63" s="32"/>
      <c r="E63" s="32"/>
      <c r="F63" s="32"/>
      <c r="G63" s="32"/>
      <c r="H63" s="32"/>
      <c r="I63" s="32"/>
      <c r="J63" s="32"/>
    </row>
    <row r="64" spans="2:10">
      <c r="B64" s="31"/>
      <c r="C64" s="32"/>
      <c r="D64" s="32"/>
      <c r="E64" s="32"/>
      <c r="F64" s="32"/>
      <c r="G64" s="32"/>
      <c r="H64" s="32"/>
      <c r="I64" s="32"/>
      <c r="J64" s="32"/>
    </row>
    <row r="65" spans="2:10">
      <c r="B65" s="31"/>
      <c r="C65" s="32"/>
      <c r="D65" s="32"/>
      <c r="E65" s="32"/>
      <c r="F65" s="32"/>
      <c r="G65" s="32"/>
      <c r="H65" s="32"/>
      <c r="I65" s="32"/>
      <c r="J65" s="32"/>
    </row>
    <row r="66" spans="2:10">
      <c r="B66" s="31"/>
      <c r="C66" s="32"/>
      <c r="D66" s="32"/>
      <c r="E66" s="32"/>
      <c r="F66" s="32"/>
      <c r="G66" s="32"/>
      <c r="H66" s="32"/>
      <c r="I66" s="32"/>
      <c r="J66" s="32"/>
    </row>
    <row r="67" spans="2:10">
      <c r="B67" s="31"/>
      <c r="C67" s="32"/>
      <c r="D67" s="32"/>
      <c r="E67" s="32"/>
      <c r="F67" s="32"/>
      <c r="G67" s="32"/>
      <c r="H67" s="32"/>
      <c r="I67" s="32"/>
      <c r="J67" s="32"/>
    </row>
    <row r="68" spans="2:10">
      <c r="B68" s="31"/>
      <c r="C68" s="32"/>
      <c r="D68" s="32"/>
      <c r="E68" s="32"/>
      <c r="F68" s="32"/>
      <c r="G68" s="32"/>
      <c r="H68" s="32"/>
      <c r="I68" s="32"/>
      <c r="J68" s="32"/>
    </row>
    <row r="69" spans="2:10">
      <c r="B69" s="31"/>
      <c r="C69" s="32"/>
      <c r="D69" s="32"/>
      <c r="E69" s="32"/>
      <c r="F69" s="32"/>
      <c r="G69" s="32"/>
      <c r="H69" s="32"/>
      <c r="I69" s="32"/>
      <c r="J69" s="32"/>
    </row>
    <row r="70" spans="2:10">
      <c r="B70" s="31"/>
      <c r="C70" s="32"/>
      <c r="D70" s="32"/>
      <c r="E70" s="32"/>
      <c r="F70" s="32"/>
      <c r="G70" s="32"/>
      <c r="H70" s="32"/>
      <c r="I70" s="32"/>
      <c r="J70" s="32"/>
    </row>
    <row r="71" spans="2:10">
      <c r="B71" s="31"/>
      <c r="C71" s="32"/>
      <c r="D71" s="32"/>
      <c r="E71" s="32"/>
      <c r="F71" s="32"/>
      <c r="G71" s="32"/>
      <c r="H71" s="32"/>
      <c r="I71" s="32"/>
      <c r="J71" s="32"/>
    </row>
    <row r="72" spans="2:10">
      <c r="B72" s="31"/>
      <c r="C72" s="32"/>
      <c r="D72" s="32"/>
      <c r="E72" s="32"/>
      <c r="F72" s="32"/>
      <c r="G72" s="32"/>
      <c r="H72" s="32"/>
      <c r="I72" s="32"/>
      <c r="J72" s="32"/>
    </row>
    <row r="73" spans="2:10">
      <c r="B73" s="31"/>
      <c r="C73" s="32"/>
      <c r="D73" s="32"/>
      <c r="E73" s="32"/>
      <c r="F73" s="32"/>
      <c r="G73" s="32"/>
      <c r="H73" s="32"/>
      <c r="I73" s="32"/>
      <c r="J73" s="32"/>
    </row>
    <row r="74" spans="2:10">
      <c r="B74" s="31"/>
      <c r="C74" s="32"/>
      <c r="D74" s="32"/>
      <c r="E74" s="32"/>
      <c r="F74" s="32"/>
      <c r="G74" s="32"/>
      <c r="H74" s="32"/>
      <c r="I74" s="32"/>
      <c r="J74" s="32"/>
    </row>
  </sheetData>
  <sheetProtection algorithmName="SHA-512" hashValue="7seBzFGIJgdBbtg11yQPeGQd3qX0Epff16LiRrtksKSeU+g/06GbeA70uG3tHi/nra/KquA6VC5VZKe/okqLNQ==" saltValue="bJlgaiHZR47ACpklDEt2BQ==" spinCount="100000" sheet="1" objects="1" scenarios="1"/>
  <mergeCells count="21">
    <mergeCell ref="B9:J9"/>
    <mergeCell ref="B22:J22"/>
    <mergeCell ref="B5:J5"/>
    <mergeCell ref="M5:N5"/>
    <mergeCell ref="Q5:R5"/>
    <mergeCell ref="U5:V5"/>
    <mergeCell ref="M6:N6"/>
    <mergeCell ref="Q6:R6"/>
    <mergeCell ref="U6:V6"/>
    <mergeCell ref="M3:N3"/>
    <mergeCell ref="Q3:R3"/>
    <mergeCell ref="U3:V3"/>
    <mergeCell ref="M4:N4"/>
    <mergeCell ref="Q4:R4"/>
    <mergeCell ref="U4:V4"/>
    <mergeCell ref="M1:N1"/>
    <mergeCell ref="Q1:R1"/>
    <mergeCell ref="U1:V1"/>
    <mergeCell ref="M2:N2"/>
    <mergeCell ref="Q2:R2"/>
    <mergeCell ref="U2:V2"/>
  </mergeCells>
  <pageMargins left="0.7" right="0.7" top="0.75" bottom="0.75" header="0.3" footer="0.3"/>
  <pageSetup orientation="portrait" horizontalDpi="0" verticalDpi="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187"/>
  <sheetViews>
    <sheetView topLeftCell="A83" zoomScale="80" zoomScaleNormal="80" workbookViewId="0">
      <selection activeCell="H7" sqref="H7"/>
    </sheetView>
  </sheetViews>
  <sheetFormatPr defaultColWidth="10.875" defaultRowHeight="15.75"/>
  <cols>
    <col min="1" max="2" width="10.875" style="4"/>
    <col min="3" max="3" width="123.625" style="4" customWidth="1"/>
    <col min="4" max="4" width="17.5" style="4" customWidth="1"/>
    <col min="5" max="6" width="8" style="4" customWidth="1"/>
    <col min="7" max="7" width="32.875" style="4" customWidth="1"/>
    <col min="8" max="8" width="29.875" style="4" customWidth="1"/>
    <col min="9" max="16384" width="10.875" style="4"/>
  </cols>
  <sheetData>
    <row r="1" spans="1:11" ht="66.95" customHeight="1">
      <c r="A1" s="196" t="s">
        <v>38</v>
      </c>
      <c r="B1" s="196"/>
      <c r="C1" s="196"/>
      <c r="D1" s="196"/>
      <c r="E1" s="196"/>
      <c r="F1" s="196"/>
      <c r="G1" s="196"/>
      <c r="H1" s="196"/>
      <c r="I1" s="196"/>
      <c r="J1" s="196"/>
      <c r="K1" s="196"/>
    </row>
    <row r="2" spans="1:11">
      <c r="A2" s="50"/>
      <c r="B2" s="50"/>
      <c r="C2" s="50"/>
      <c r="D2" s="50"/>
      <c r="E2" s="50"/>
      <c r="F2" s="50"/>
      <c r="G2" s="50"/>
      <c r="H2" s="50"/>
      <c r="I2" s="50"/>
      <c r="J2" s="50"/>
      <c r="K2" s="50"/>
    </row>
    <row r="3" spans="1:11" ht="32.25" customHeight="1">
      <c r="A3" s="201" t="s">
        <v>39</v>
      </c>
      <c r="B3" s="200" t="s">
        <v>192</v>
      </c>
      <c r="C3" s="200"/>
      <c r="D3" s="200"/>
      <c r="E3" s="200"/>
      <c r="F3" s="200"/>
      <c r="G3" s="183"/>
      <c r="H3" s="183"/>
      <c r="I3" s="185" t="s">
        <v>16</v>
      </c>
      <c r="J3" s="185"/>
      <c r="K3" s="174" t="s">
        <v>17</v>
      </c>
    </row>
    <row r="4" spans="1:11" ht="31.5">
      <c r="A4" s="201"/>
      <c r="B4" s="50"/>
      <c r="C4" s="89" t="s">
        <v>41</v>
      </c>
      <c r="D4" s="50"/>
      <c r="E4" s="50"/>
      <c r="F4" s="50"/>
      <c r="G4" s="50"/>
      <c r="I4" s="187" t="s">
        <v>18</v>
      </c>
      <c r="J4" s="187"/>
      <c r="K4" s="176" t="s">
        <v>19</v>
      </c>
    </row>
    <row r="5" spans="1:11" ht="39.950000000000003" customHeight="1">
      <c r="A5" s="201"/>
      <c r="B5" s="82">
        <v>1</v>
      </c>
      <c r="C5" s="83" t="s">
        <v>39</v>
      </c>
      <c r="D5" s="53" t="s">
        <v>42</v>
      </c>
      <c r="E5" s="13"/>
      <c r="F5" s="13"/>
      <c r="G5" s="53" t="s">
        <v>43</v>
      </c>
      <c r="H5" s="53" t="s">
        <v>44</v>
      </c>
      <c r="I5" s="188" t="s">
        <v>20</v>
      </c>
      <c r="J5" s="188"/>
      <c r="K5" s="177" t="s">
        <v>21</v>
      </c>
    </row>
    <row r="6" spans="1:11" ht="35.1" customHeight="1">
      <c r="A6" s="201"/>
      <c r="B6" s="90">
        <v>1.1000000000000001</v>
      </c>
      <c r="C6" s="91" t="s">
        <v>45</v>
      </c>
      <c r="D6" s="94" t="s">
        <v>57</v>
      </c>
      <c r="E6" s="66"/>
      <c r="F6" s="66"/>
      <c r="G6" s="95" t="s">
        <v>46</v>
      </c>
      <c r="H6" s="96"/>
      <c r="I6" s="189" t="s">
        <v>22</v>
      </c>
      <c r="J6" s="189"/>
      <c r="K6" s="178" t="s">
        <v>23</v>
      </c>
    </row>
    <row r="7" spans="1:11" ht="35.1" customHeight="1">
      <c r="A7" s="201"/>
      <c r="B7" s="90">
        <v>1.2</v>
      </c>
      <c r="C7" s="91" t="s">
        <v>193</v>
      </c>
      <c r="D7" s="94" t="s">
        <v>57</v>
      </c>
      <c r="E7" s="66"/>
      <c r="F7" s="66"/>
      <c r="G7" s="96"/>
      <c r="H7" s="96"/>
      <c r="I7" s="191" t="s">
        <v>24</v>
      </c>
      <c r="J7" s="191"/>
      <c r="K7" s="51" t="s">
        <v>25</v>
      </c>
    </row>
    <row r="8" spans="1:11" ht="35.1" customHeight="1">
      <c r="A8" s="201"/>
      <c r="B8" s="90">
        <v>1.3</v>
      </c>
      <c r="C8" s="91" t="s">
        <v>48</v>
      </c>
      <c r="D8" s="94" t="s">
        <v>56</v>
      </c>
      <c r="E8" s="66"/>
      <c r="F8" s="66"/>
      <c r="G8" s="96"/>
      <c r="H8" s="96"/>
      <c r="I8" s="190" t="s">
        <v>26</v>
      </c>
      <c r="J8" s="190"/>
      <c r="K8" s="52" t="s">
        <v>27</v>
      </c>
    </row>
    <row r="9" spans="1:11" ht="35.1" customHeight="1">
      <c r="A9" s="201"/>
      <c r="B9" s="90">
        <v>1.4</v>
      </c>
      <c r="C9" s="91" t="s">
        <v>49</v>
      </c>
      <c r="D9" s="94" t="s">
        <v>56</v>
      </c>
      <c r="E9" s="66"/>
      <c r="F9" s="66"/>
      <c r="G9" s="96"/>
      <c r="H9" s="96"/>
      <c r="I9" s="50"/>
      <c r="J9" s="50"/>
      <c r="K9" s="50"/>
    </row>
    <row r="10" spans="1:11" ht="35.1" customHeight="1">
      <c r="A10" s="201"/>
      <c r="B10" s="90">
        <v>1.5</v>
      </c>
      <c r="C10" s="91" t="s">
        <v>50</v>
      </c>
      <c r="D10" s="94" t="s">
        <v>57</v>
      </c>
      <c r="E10" s="66"/>
      <c r="F10" s="66"/>
      <c r="G10" s="96"/>
      <c r="H10" s="96"/>
      <c r="I10" s="50"/>
      <c r="J10" s="50"/>
      <c r="K10" s="50"/>
    </row>
    <row r="11" spans="1:11" ht="35.1" customHeight="1">
      <c r="A11" s="201"/>
      <c r="B11" s="90">
        <v>1.6</v>
      </c>
      <c r="C11" s="91" t="s">
        <v>51</v>
      </c>
      <c r="D11" s="94" t="s">
        <v>57</v>
      </c>
      <c r="E11" s="66"/>
      <c r="F11" s="66"/>
      <c r="G11" s="96"/>
      <c r="H11" s="96"/>
      <c r="I11" s="50"/>
      <c r="J11" s="50"/>
      <c r="K11" s="50"/>
    </row>
    <row r="12" spans="1:11" ht="20.25" customHeight="1">
      <c r="A12" s="201"/>
      <c r="B12" s="84"/>
      <c r="C12" s="85"/>
      <c r="D12" s="13" t="s">
        <v>54</v>
      </c>
      <c r="E12" s="13" t="s">
        <v>55</v>
      </c>
      <c r="F12" s="13"/>
      <c r="G12" s="13"/>
      <c r="H12" s="13"/>
      <c r="I12" s="13"/>
      <c r="J12" s="13"/>
      <c r="K12" s="13"/>
    </row>
    <row r="13" spans="1:11" ht="21" customHeight="1">
      <c r="A13" s="201"/>
      <c r="B13" s="84"/>
      <c r="C13" s="86" t="s">
        <v>56</v>
      </c>
      <c r="D13" s="29">
        <f>COUNTIF(D5:D11,"Oui")</f>
        <v>2</v>
      </c>
      <c r="E13" s="30"/>
      <c r="F13" s="29"/>
      <c r="G13" s="50"/>
      <c r="H13" s="50"/>
      <c r="I13" s="50"/>
      <c r="J13" s="50"/>
      <c r="K13" s="50"/>
    </row>
    <row r="14" spans="1:11" ht="21" customHeight="1">
      <c r="A14" s="201"/>
      <c r="B14" s="84"/>
      <c r="C14" s="87" t="s">
        <v>57</v>
      </c>
      <c r="D14" s="29">
        <f>COUNTIF(D5:D11,"Non")</f>
        <v>4</v>
      </c>
      <c r="E14" s="30"/>
      <c r="F14" s="29"/>
      <c r="G14" s="50"/>
      <c r="H14" s="50"/>
      <c r="I14" s="50"/>
      <c r="J14" s="50"/>
      <c r="K14" s="50"/>
    </row>
    <row r="15" spans="1:11" ht="21" customHeight="1">
      <c r="A15" s="201"/>
      <c r="B15" s="84"/>
      <c r="C15" s="88" t="s">
        <v>58</v>
      </c>
      <c r="D15" s="17">
        <f>SUM(D13:D14)</f>
        <v>6</v>
      </c>
      <c r="E15" s="47">
        <f>D14/D15</f>
        <v>0.66666666666666663</v>
      </c>
      <c r="F15" s="17"/>
      <c r="G15" s="13"/>
      <c r="H15" s="13"/>
      <c r="I15" s="13"/>
      <c r="J15" s="13"/>
      <c r="K15" s="13"/>
    </row>
    <row r="16" spans="1:11" ht="15.95" customHeight="1">
      <c r="B16" s="50"/>
      <c r="C16" s="50"/>
      <c r="D16" s="50"/>
      <c r="E16" s="50"/>
      <c r="F16" s="50"/>
      <c r="G16" s="50"/>
      <c r="H16" s="50"/>
      <c r="I16" s="50"/>
      <c r="J16" s="50"/>
      <c r="K16" s="50"/>
    </row>
    <row r="17" spans="1:11" ht="30" customHeight="1">
      <c r="A17" s="203" t="s">
        <v>59</v>
      </c>
      <c r="B17" s="199" t="s">
        <v>194</v>
      </c>
      <c r="C17" s="199"/>
      <c r="D17" s="199"/>
      <c r="E17" s="199"/>
      <c r="F17" s="199"/>
      <c r="G17" s="182"/>
      <c r="H17" s="182"/>
      <c r="I17" s="193" t="s">
        <v>61</v>
      </c>
      <c r="J17" s="193"/>
      <c r="K17" s="180" t="s">
        <v>17</v>
      </c>
    </row>
    <row r="18" spans="1:11" ht="39.950000000000003" customHeight="1">
      <c r="A18" s="203"/>
      <c r="B18" s="10">
        <v>2</v>
      </c>
      <c r="C18" s="11" t="s">
        <v>62</v>
      </c>
      <c r="D18" s="53" t="s">
        <v>42</v>
      </c>
      <c r="E18" s="17"/>
      <c r="F18" s="17"/>
      <c r="G18" s="53" t="s">
        <v>43</v>
      </c>
      <c r="H18" s="53" t="s">
        <v>44</v>
      </c>
      <c r="I18" s="187" t="s">
        <v>30</v>
      </c>
      <c r="J18" s="187"/>
      <c r="K18" s="176" t="s">
        <v>19</v>
      </c>
    </row>
    <row r="19" spans="1:11" ht="15.95" customHeight="1">
      <c r="A19" s="203"/>
      <c r="D19" s="50"/>
      <c r="E19" s="50"/>
      <c r="F19" s="50"/>
      <c r="G19" s="50"/>
      <c r="H19" s="50"/>
      <c r="I19" s="188" t="s">
        <v>31</v>
      </c>
      <c r="J19" s="188"/>
      <c r="K19" s="177" t="s">
        <v>21</v>
      </c>
    </row>
    <row r="20" spans="1:11" ht="51" customHeight="1">
      <c r="A20" s="203"/>
      <c r="B20" s="197" t="s">
        <v>63</v>
      </c>
      <c r="C20" s="197"/>
      <c r="D20" s="197"/>
      <c r="E20" s="197"/>
      <c r="F20" s="197"/>
      <c r="G20" s="197"/>
      <c r="H20" s="197"/>
      <c r="I20" s="189" t="s">
        <v>32</v>
      </c>
      <c r="J20" s="189"/>
      <c r="K20" s="178" t="s">
        <v>23</v>
      </c>
    </row>
    <row r="21" spans="1:11">
      <c r="A21" s="203"/>
      <c r="B21" s="50"/>
      <c r="C21" s="74" t="s">
        <v>64</v>
      </c>
      <c r="D21" s="50"/>
      <c r="E21" s="50"/>
      <c r="F21" s="50"/>
      <c r="G21" s="50"/>
      <c r="H21" s="50"/>
      <c r="I21" s="191" t="s">
        <v>33</v>
      </c>
      <c r="J21" s="191"/>
      <c r="K21" s="51" t="s">
        <v>25</v>
      </c>
    </row>
    <row r="22" spans="1:11">
      <c r="A22" s="203"/>
      <c r="B22" s="50"/>
      <c r="D22" s="50"/>
      <c r="E22" s="50"/>
      <c r="F22" s="50"/>
      <c r="G22" s="50"/>
      <c r="H22" s="50"/>
      <c r="I22" s="190" t="s">
        <v>34</v>
      </c>
      <c r="J22" s="190"/>
      <c r="K22" s="52" t="s">
        <v>27</v>
      </c>
    </row>
    <row r="23" spans="1:11" ht="50.1" customHeight="1">
      <c r="A23" s="203"/>
      <c r="B23" s="63">
        <v>2.1</v>
      </c>
      <c r="C23" s="64" t="s">
        <v>65</v>
      </c>
      <c r="D23" s="94" t="s">
        <v>382</v>
      </c>
      <c r="E23" s="62"/>
      <c r="F23" s="62"/>
      <c r="G23" s="98"/>
      <c r="H23" s="99"/>
      <c r="I23" s="50"/>
      <c r="J23" s="50"/>
      <c r="K23" s="50"/>
    </row>
    <row r="24" spans="1:11" ht="35.1" customHeight="1">
      <c r="A24" s="203"/>
      <c r="B24" s="63">
        <v>2.2000000000000002</v>
      </c>
      <c r="C24" s="64" t="s">
        <v>67</v>
      </c>
      <c r="D24" s="94" t="s">
        <v>382</v>
      </c>
      <c r="E24" s="62"/>
      <c r="F24" s="62"/>
      <c r="G24" s="99"/>
      <c r="H24" s="99"/>
      <c r="I24" s="50" t="s">
        <v>68</v>
      </c>
      <c r="J24" s="50"/>
      <c r="K24" s="50"/>
    </row>
    <row r="25" spans="1:11" ht="50.1" customHeight="1">
      <c r="A25" s="203"/>
      <c r="B25" s="63">
        <v>2.2999999999999998</v>
      </c>
      <c r="C25" s="64" t="s">
        <v>69</v>
      </c>
      <c r="D25" s="94" t="s">
        <v>382</v>
      </c>
      <c r="E25" s="62"/>
      <c r="F25" s="62"/>
      <c r="G25" s="99"/>
      <c r="H25" s="99"/>
      <c r="I25" s="50"/>
      <c r="J25" s="50"/>
      <c r="K25" s="50"/>
    </row>
    <row r="26" spans="1:11">
      <c r="A26" s="203"/>
      <c r="B26" s="50"/>
      <c r="D26" s="13" t="s">
        <v>54</v>
      </c>
      <c r="E26" s="13" t="s">
        <v>55</v>
      </c>
      <c r="F26" s="13" t="s">
        <v>70</v>
      </c>
      <c r="G26" s="17"/>
      <c r="H26" s="17"/>
      <c r="I26" s="17"/>
      <c r="J26" s="17"/>
      <c r="K26" s="17"/>
    </row>
    <row r="27" spans="1:11" ht="21" customHeight="1">
      <c r="A27" s="203"/>
      <c r="B27" s="6"/>
      <c r="C27" s="14" t="s">
        <v>71</v>
      </c>
      <c r="D27" s="29">
        <f>COUNTIF(D22:D25,"Oui (Complété)")</f>
        <v>3</v>
      </c>
      <c r="E27" s="30">
        <f>D27/D30</f>
        <v>1</v>
      </c>
      <c r="F27" s="29">
        <f>D27*3</f>
        <v>9</v>
      </c>
      <c r="G27" s="50"/>
      <c r="H27" s="50"/>
      <c r="I27" s="50"/>
      <c r="J27" s="50"/>
      <c r="K27" s="50"/>
    </row>
    <row r="28" spans="1:11" ht="21" customHeight="1">
      <c r="A28" s="203"/>
      <c r="B28" s="6"/>
      <c r="C28" s="15" t="s">
        <v>72</v>
      </c>
      <c r="D28" s="29">
        <f>COUNTIF(D22:D25,"Peut-être (En cours)")</f>
        <v>0</v>
      </c>
      <c r="E28" s="30">
        <f>D28/D30</f>
        <v>0</v>
      </c>
      <c r="F28" s="29">
        <f>D28*2</f>
        <v>0</v>
      </c>
      <c r="G28" s="50"/>
      <c r="H28" s="50"/>
      <c r="I28" s="50"/>
      <c r="J28" s="50"/>
      <c r="K28" s="50"/>
    </row>
    <row r="29" spans="1:11" ht="21" customHeight="1">
      <c r="A29" s="203"/>
      <c r="B29" s="6"/>
      <c r="C29" s="16" t="s">
        <v>73</v>
      </c>
      <c r="D29" s="29">
        <f>COUNTIF(D22:D25,"Non (N'a pas été pris en compte)")</f>
        <v>0</v>
      </c>
      <c r="E29" s="30">
        <f>D29/D30</f>
        <v>0</v>
      </c>
      <c r="F29" s="29">
        <f>D29*1</f>
        <v>0</v>
      </c>
      <c r="G29" s="50"/>
      <c r="H29" s="50"/>
      <c r="I29" s="50"/>
      <c r="J29" s="50"/>
      <c r="K29" s="50"/>
    </row>
    <row r="30" spans="1:11" ht="21" customHeight="1">
      <c r="A30" s="203"/>
      <c r="B30" s="6"/>
      <c r="C30" s="18" t="s">
        <v>58</v>
      </c>
      <c r="D30" s="17">
        <f>SUM(D27:D29)</f>
        <v>3</v>
      </c>
      <c r="E30" s="17"/>
      <c r="F30" s="17">
        <f>SUM(F27:F29)</f>
        <v>9</v>
      </c>
      <c r="G30" s="17"/>
      <c r="H30" s="17"/>
      <c r="I30" s="17"/>
      <c r="J30" s="17"/>
      <c r="K30" s="17"/>
    </row>
    <row r="31" spans="1:11" ht="39" customHeight="1">
      <c r="A31" s="203"/>
      <c r="B31" s="10">
        <v>3</v>
      </c>
      <c r="C31" s="11" t="s">
        <v>74</v>
      </c>
      <c r="D31" s="53" t="s">
        <v>42</v>
      </c>
      <c r="E31" s="73"/>
      <c r="F31" s="50"/>
      <c r="G31" s="50"/>
      <c r="H31" s="50"/>
      <c r="I31" s="50"/>
      <c r="J31" s="50"/>
      <c r="K31" s="50"/>
    </row>
    <row r="32" spans="1:11">
      <c r="A32" s="203"/>
      <c r="E32" s="50"/>
      <c r="F32" s="50"/>
      <c r="G32" s="50"/>
      <c r="H32" s="50"/>
      <c r="I32" s="50"/>
      <c r="J32" s="50"/>
      <c r="K32" s="50"/>
    </row>
    <row r="33" spans="1:11" ht="35.1" customHeight="1">
      <c r="A33" s="203"/>
      <c r="B33" s="63">
        <v>3.1</v>
      </c>
      <c r="C33" s="64" t="s">
        <v>75</v>
      </c>
      <c r="D33" s="94" t="s">
        <v>382</v>
      </c>
      <c r="E33" s="62"/>
      <c r="F33" s="62"/>
      <c r="G33" s="99"/>
      <c r="H33" s="99"/>
      <c r="I33" s="50"/>
      <c r="J33" s="50"/>
      <c r="K33" s="50"/>
    </row>
    <row r="34" spans="1:11" ht="35.1" customHeight="1">
      <c r="A34" s="203"/>
      <c r="B34" s="63">
        <v>3.2</v>
      </c>
      <c r="C34" s="64" t="s">
        <v>195</v>
      </c>
      <c r="D34" s="94" t="s">
        <v>382</v>
      </c>
      <c r="E34" s="62"/>
      <c r="F34" s="62"/>
      <c r="G34" s="99"/>
      <c r="H34" s="99"/>
      <c r="I34" s="50"/>
      <c r="J34" s="50"/>
      <c r="K34" s="50"/>
    </row>
    <row r="35" spans="1:11" ht="35.1" customHeight="1">
      <c r="A35" s="203"/>
      <c r="B35" s="63">
        <v>3.3</v>
      </c>
      <c r="C35" s="64" t="s">
        <v>77</v>
      </c>
      <c r="D35" s="94" t="s">
        <v>382</v>
      </c>
      <c r="E35" s="62"/>
      <c r="F35" s="62"/>
      <c r="G35" s="99"/>
      <c r="H35" s="99"/>
      <c r="I35" s="50"/>
      <c r="J35" s="50"/>
      <c r="K35" s="50"/>
    </row>
    <row r="36" spans="1:11" ht="35.1" customHeight="1">
      <c r="A36" s="203"/>
      <c r="B36" s="63">
        <v>3.4</v>
      </c>
      <c r="C36" s="64" t="s">
        <v>196</v>
      </c>
      <c r="D36" s="94" t="s">
        <v>382</v>
      </c>
      <c r="E36" s="62"/>
      <c r="F36" s="62"/>
      <c r="G36" s="99"/>
      <c r="H36" s="99"/>
      <c r="I36" s="50"/>
      <c r="J36" s="50"/>
      <c r="K36" s="50"/>
    </row>
    <row r="37" spans="1:11">
      <c r="A37" s="203"/>
      <c r="B37" s="50"/>
      <c r="D37" s="13" t="s">
        <v>54</v>
      </c>
      <c r="E37" s="13" t="s">
        <v>55</v>
      </c>
      <c r="F37" s="13" t="s">
        <v>70</v>
      </c>
      <c r="G37" s="17"/>
      <c r="H37" s="17"/>
      <c r="I37" s="17"/>
      <c r="J37" s="17"/>
      <c r="K37" s="17"/>
    </row>
    <row r="38" spans="1:11" ht="21" customHeight="1">
      <c r="A38" s="203"/>
      <c r="B38" s="6"/>
      <c r="C38" s="14" t="s">
        <v>71</v>
      </c>
      <c r="D38" s="29">
        <f>COUNTIF(D33:D36,"Oui (Complété)")</f>
        <v>4</v>
      </c>
      <c r="E38" s="30">
        <f>D38/D41</f>
        <v>1</v>
      </c>
      <c r="F38" s="29">
        <f>D38*3</f>
        <v>12</v>
      </c>
      <c r="G38" s="50"/>
      <c r="H38" s="50"/>
      <c r="I38" s="50"/>
      <c r="J38" s="50"/>
      <c r="K38" s="50"/>
    </row>
    <row r="39" spans="1:11" ht="21" customHeight="1">
      <c r="A39" s="203"/>
      <c r="B39" s="6"/>
      <c r="C39" s="15" t="s">
        <v>72</v>
      </c>
      <c r="D39" s="29">
        <f>COUNTIF(D33:D36,"Peut-être (En cours)")</f>
        <v>0</v>
      </c>
      <c r="E39" s="30">
        <f>D39/D41</f>
        <v>0</v>
      </c>
      <c r="F39" s="29">
        <f>D39*2</f>
        <v>0</v>
      </c>
      <c r="G39" s="50"/>
      <c r="H39" s="50"/>
      <c r="I39" s="50"/>
      <c r="J39" s="50"/>
      <c r="K39" s="50"/>
    </row>
    <row r="40" spans="1:11" ht="21" customHeight="1">
      <c r="A40" s="203"/>
      <c r="B40" s="6"/>
      <c r="C40" s="16" t="s">
        <v>73</v>
      </c>
      <c r="D40" s="29">
        <f>COUNTIF(D30:D35,"Non (N'a pas été pris en compte)")</f>
        <v>0</v>
      </c>
      <c r="E40" s="30">
        <f>D40/D41</f>
        <v>0</v>
      </c>
      <c r="F40" s="29">
        <f>D40*1</f>
        <v>0</v>
      </c>
      <c r="G40" s="50"/>
      <c r="H40" s="50"/>
      <c r="I40" s="50"/>
      <c r="J40" s="50"/>
      <c r="K40" s="50"/>
    </row>
    <row r="41" spans="1:11" ht="21" customHeight="1">
      <c r="A41" s="203"/>
      <c r="B41" s="6"/>
      <c r="C41" s="18" t="s">
        <v>58</v>
      </c>
      <c r="D41" s="17">
        <f>SUM(D38:D40)</f>
        <v>4</v>
      </c>
      <c r="E41" s="17"/>
      <c r="F41" s="17">
        <f>SUM(F38:F40)</f>
        <v>12</v>
      </c>
      <c r="G41" s="17"/>
      <c r="H41" s="17"/>
      <c r="I41" s="17"/>
      <c r="J41" s="17"/>
      <c r="K41" s="17"/>
    </row>
    <row r="42" spans="1:11" ht="39.950000000000003" customHeight="1">
      <c r="A42" s="203"/>
      <c r="B42" s="10">
        <v>4</v>
      </c>
      <c r="C42" s="12" t="s">
        <v>79</v>
      </c>
      <c r="D42" s="53" t="s">
        <v>42</v>
      </c>
      <c r="E42" s="73"/>
      <c r="F42" s="50"/>
      <c r="G42" s="50"/>
      <c r="H42" s="50"/>
      <c r="I42" s="50"/>
      <c r="J42" s="50"/>
      <c r="K42" s="50"/>
    </row>
    <row r="43" spans="1:11">
      <c r="A43" s="203"/>
      <c r="B43" s="6"/>
      <c r="C43" s="50"/>
      <c r="E43" s="50"/>
      <c r="F43" s="50"/>
      <c r="G43" s="50"/>
      <c r="H43" s="50"/>
      <c r="I43" s="50"/>
      <c r="J43" s="50"/>
      <c r="K43" s="50"/>
    </row>
    <row r="44" spans="1:11" ht="35.1" customHeight="1">
      <c r="A44" s="203"/>
      <c r="B44" s="63">
        <v>4.0999999999999996</v>
      </c>
      <c r="C44" s="64" t="s">
        <v>80</v>
      </c>
      <c r="D44" s="94" t="s">
        <v>382</v>
      </c>
      <c r="E44" s="62"/>
      <c r="F44" s="62"/>
      <c r="G44" s="99"/>
      <c r="H44" s="99"/>
      <c r="I44" s="50"/>
      <c r="J44" s="50"/>
      <c r="K44" s="50"/>
    </row>
    <row r="45" spans="1:11" ht="35.1" customHeight="1">
      <c r="A45" s="203"/>
      <c r="B45" s="63">
        <v>4.2</v>
      </c>
      <c r="C45" s="64" t="s">
        <v>81</v>
      </c>
      <c r="D45" s="94" t="s">
        <v>382</v>
      </c>
      <c r="E45" s="62"/>
      <c r="F45" s="62"/>
      <c r="G45" s="99"/>
      <c r="H45" s="99"/>
      <c r="I45" s="50"/>
      <c r="J45" s="50"/>
      <c r="K45" s="50"/>
    </row>
    <row r="46" spans="1:11" ht="35.1" customHeight="1">
      <c r="A46" s="203"/>
      <c r="B46" s="63">
        <v>4.3</v>
      </c>
      <c r="C46" s="64" t="s">
        <v>82</v>
      </c>
      <c r="D46" s="94" t="s">
        <v>382</v>
      </c>
      <c r="E46" s="62"/>
      <c r="F46" s="62"/>
      <c r="G46" s="99"/>
      <c r="H46" s="99"/>
      <c r="I46" s="50"/>
      <c r="J46" s="50"/>
      <c r="K46" s="50"/>
    </row>
    <row r="47" spans="1:11">
      <c r="A47" s="203"/>
      <c r="B47" s="50"/>
      <c r="D47" s="13" t="s">
        <v>54</v>
      </c>
      <c r="E47" s="13" t="s">
        <v>55</v>
      </c>
      <c r="F47" s="13" t="s">
        <v>70</v>
      </c>
      <c r="G47" s="17"/>
      <c r="H47" s="17"/>
      <c r="I47" s="17"/>
      <c r="J47" s="17"/>
      <c r="K47" s="17"/>
    </row>
    <row r="48" spans="1:11" ht="21" customHeight="1">
      <c r="A48" s="203"/>
      <c r="B48" s="6"/>
      <c r="C48" s="14" t="s">
        <v>71</v>
      </c>
      <c r="D48" s="29">
        <f>COUNTIF(D44:D46,"Oui (Complété)")</f>
        <v>3</v>
      </c>
      <c r="E48" s="30">
        <f>D48/D51</f>
        <v>1</v>
      </c>
      <c r="F48" s="29">
        <f>D48*3</f>
        <v>9</v>
      </c>
      <c r="G48" s="50"/>
      <c r="H48" s="50"/>
      <c r="I48" s="50"/>
      <c r="J48" s="50"/>
      <c r="K48" s="50"/>
    </row>
    <row r="49" spans="1:11" ht="21" customHeight="1">
      <c r="A49" s="203"/>
      <c r="B49" s="6"/>
      <c r="C49" s="15" t="s">
        <v>72</v>
      </c>
      <c r="D49" s="29">
        <f>COUNTIF(D44:D46,"Peut-être (En cours)")</f>
        <v>0</v>
      </c>
      <c r="E49" s="30">
        <f>D49/D51</f>
        <v>0</v>
      </c>
      <c r="F49" s="29">
        <f>D49*2</f>
        <v>0</v>
      </c>
      <c r="G49" s="50"/>
      <c r="H49" s="50"/>
      <c r="I49" s="50"/>
      <c r="J49" s="50"/>
      <c r="K49" s="50"/>
    </row>
    <row r="50" spans="1:11" ht="21" customHeight="1">
      <c r="A50" s="203"/>
      <c r="B50" s="6"/>
      <c r="C50" s="16" t="s">
        <v>73</v>
      </c>
      <c r="D50" s="29">
        <f>COUNTIF(D44:D46,"Non (N'a pas été pris en compte)")</f>
        <v>0</v>
      </c>
      <c r="E50" s="30">
        <f>D50/D51</f>
        <v>0</v>
      </c>
      <c r="F50" s="29">
        <f>D50*1</f>
        <v>0</v>
      </c>
      <c r="G50" s="50"/>
      <c r="H50" s="50"/>
      <c r="I50" s="50"/>
      <c r="J50" s="50"/>
      <c r="K50" s="50"/>
    </row>
    <row r="51" spans="1:11" ht="21" customHeight="1">
      <c r="A51" s="203"/>
      <c r="B51" s="6"/>
      <c r="C51" s="18" t="s">
        <v>58</v>
      </c>
      <c r="D51" s="17">
        <f>SUM(D48:D50)</f>
        <v>3</v>
      </c>
      <c r="E51" s="17"/>
      <c r="F51" s="17">
        <f>SUM(F48:F50)</f>
        <v>9</v>
      </c>
      <c r="G51" s="17"/>
      <c r="H51" s="17"/>
      <c r="I51" s="17"/>
      <c r="J51" s="17"/>
      <c r="K51" s="17"/>
    </row>
    <row r="52" spans="1:11" ht="39.950000000000003" customHeight="1">
      <c r="A52" s="203"/>
      <c r="B52" s="10">
        <v>5</v>
      </c>
      <c r="C52" s="11" t="s">
        <v>83</v>
      </c>
      <c r="D52" s="53" t="s">
        <v>42</v>
      </c>
      <c r="E52" s="73"/>
      <c r="F52" s="50"/>
      <c r="G52" s="50"/>
      <c r="H52" s="50"/>
      <c r="I52" s="50"/>
      <c r="J52" s="50"/>
      <c r="K52" s="50"/>
    </row>
    <row r="53" spans="1:11">
      <c r="A53" s="203"/>
      <c r="B53" s="50"/>
      <c r="C53" s="50"/>
      <c r="D53" s="50"/>
      <c r="E53" s="50"/>
      <c r="F53" s="50"/>
      <c r="G53" s="50"/>
      <c r="H53" s="50"/>
      <c r="I53" s="50"/>
      <c r="J53" s="50"/>
      <c r="K53" s="50"/>
    </row>
    <row r="54" spans="1:11" ht="35.1" customHeight="1">
      <c r="A54" s="203"/>
      <c r="B54" s="63">
        <v>5.0999999999999996</v>
      </c>
      <c r="C54" s="64" t="s">
        <v>84</v>
      </c>
      <c r="D54" s="94" t="s">
        <v>383</v>
      </c>
      <c r="E54" s="62"/>
      <c r="F54" s="62"/>
      <c r="G54" s="99"/>
      <c r="H54" s="99"/>
      <c r="I54" s="50"/>
      <c r="J54" s="50"/>
      <c r="K54" s="50"/>
    </row>
    <row r="55" spans="1:11" ht="35.1" customHeight="1">
      <c r="A55" s="203"/>
      <c r="B55" s="63">
        <v>5.2</v>
      </c>
      <c r="C55" s="64" t="s">
        <v>197</v>
      </c>
      <c r="D55" s="94" t="s">
        <v>382</v>
      </c>
      <c r="E55" s="62"/>
      <c r="F55" s="62"/>
      <c r="G55" s="99"/>
      <c r="H55" s="99"/>
      <c r="I55" s="50"/>
      <c r="J55" s="50"/>
      <c r="K55" s="50"/>
    </row>
    <row r="56" spans="1:11" ht="35.1" customHeight="1">
      <c r="A56" s="203"/>
      <c r="B56" s="63">
        <v>5.3</v>
      </c>
      <c r="C56" s="64" t="s">
        <v>86</v>
      </c>
      <c r="D56" s="94" t="s">
        <v>382</v>
      </c>
      <c r="E56" s="62"/>
      <c r="F56" s="62"/>
      <c r="G56" s="99"/>
      <c r="H56" s="99"/>
      <c r="I56" s="50"/>
      <c r="J56" s="50"/>
      <c r="K56" s="50"/>
    </row>
    <row r="57" spans="1:11" ht="35.1" customHeight="1">
      <c r="A57" s="203"/>
      <c r="B57" s="63">
        <v>5.4</v>
      </c>
      <c r="C57" s="64" t="s">
        <v>87</v>
      </c>
      <c r="D57" s="94" t="s">
        <v>382</v>
      </c>
      <c r="E57" s="62"/>
      <c r="F57" s="62"/>
      <c r="G57" s="99"/>
      <c r="H57" s="99"/>
      <c r="I57" s="50"/>
      <c r="J57" s="50"/>
      <c r="K57" s="50"/>
    </row>
    <row r="58" spans="1:11" ht="35.1" customHeight="1">
      <c r="A58" s="203"/>
      <c r="B58" s="63">
        <v>5.5</v>
      </c>
      <c r="C58" s="64" t="s">
        <v>198</v>
      </c>
      <c r="D58" s="94" t="s">
        <v>382</v>
      </c>
      <c r="E58" s="62"/>
      <c r="F58" s="62"/>
      <c r="G58" s="99"/>
      <c r="H58" s="99"/>
      <c r="I58" s="50"/>
      <c r="J58" s="50"/>
      <c r="K58" s="50"/>
    </row>
    <row r="59" spans="1:11" ht="35.1" customHeight="1">
      <c r="A59" s="203"/>
      <c r="B59" s="63">
        <v>5.6</v>
      </c>
      <c r="C59" s="64" t="s">
        <v>89</v>
      </c>
      <c r="D59" s="94" t="s">
        <v>382</v>
      </c>
      <c r="E59" s="62"/>
      <c r="F59" s="62"/>
      <c r="G59" s="99"/>
      <c r="H59" s="99"/>
      <c r="I59" s="50"/>
      <c r="J59" s="50"/>
      <c r="K59" s="50"/>
    </row>
    <row r="60" spans="1:11" ht="35.1" customHeight="1">
      <c r="A60" s="203"/>
      <c r="B60" s="63">
        <v>5.7</v>
      </c>
      <c r="C60" s="64" t="s">
        <v>90</v>
      </c>
      <c r="D60" s="94" t="s">
        <v>382</v>
      </c>
      <c r="E60" s="62"/>
      <c r="F60" s="62"/>
      <c r="G60" s="99"/>
      <c r="H60" s="99"/>
      <c r="I60" s="50"/>
      <c r="J60" s="50"/>
      <c r="K60" s="50"/>
    </row>
    <row r="61" spans="1:11" ht="35.1" customHeight="1">
      <c r="A61" s="203"/>
      <c r="B61" s="63">
        <v>5.8</v>
      </c>
      <c r="C61" s="64" t="s">
        <v>91</v>
      </c>
      <c r="D61" s="94" t="s">
        <v>382</v>
      </c>
      <c r="E61" s="62"/>
      <c r="F61" s="62"/>
      <c r="G61" s="99"/>
      <c r="H61" s="99"/>
      <c r="I61" s="50"/>
      <c r="J61" s="50"/>
      <c r="K61" s="50"/>
    </row>
    <row r="62" spans="1:11" ht="35.1" customHeight="1">
      <c r="A62" s="203"/>
      <c r="B62" s="63">
        <v>5.9</v>
      </c>
      <c r="C62" s="64" t="s">
        <v>199</v>
      </c>
      <c r="D62" s="94" t="s">
        <v>382</v>
      </c>
      <c r="E62" s="62"/>
      <c r="F62" s="62"/>
      <c r="G62" s="99"/>
      <c r="H62" s="99"/>
      <c r="I62" s="50"/>
      <c r="J62" s="50"/>
      <c r="K62" s="50"/>
    </row>
    <row r="63" spans="1:11" ht="35.1" customHeight="1">
      <c r="A63" s="203"/>
      <c r="B63" s="63" t="s">
        <v>93</v>
      </c>
      <c r="C63" s="64" t="s">
        <v>200</v>
      </c>
      <c r="D63" s="94" t="s">
        <v>382</v>
      </c>
      <c r="E63" s="62"/>
      <c r="F63" s="62"/>
      <c r="G63" s="99"/>
      <c r="H63" s="99"/>
      <c r="I63" s="50"/>
      <c r="J63" s="50"/>
      <c r="K63" s="50"/>
    </row>
    <row r="64" spans="1:11" ht="50.1" customHeight="1">
      <c r="A64" s="203"/>
      <c r="B64" s="63">
        <v>5.1100000000000003</v>
      </c>
      <c r="C64" s="64" t="s">
        <v>96</v>
      </c>
      <c r="D64" s="94" t="s">
        <v>382</v>
      </c>
      <c r="E64" s="62"/>
      <c r="F64" s="62"/>
      <c r="G64" s="99"/>
      <c r="H64" s="99"/>
      <c r="I64" s="50"/>
      <c r="J64" s="50"/>
      <c r="K64" s="50"/>
    </row>
    <row r="65" spans="1:11" ht="50.1" customHeight="1">
      <c r="A65" s="203"/>
      <c r="B65" s="63">
        <v>5.12</v>
      </c>
      <c r="C65" s="64" t="s">
        <v>97</v>
      </c>
      <c r="D65" s="94" t="s">
        <v>382</v>
      </c>
      <c r="E65" s="62"/>
      <c r="F65" s="62"/>
      <c r="G65" s="99"/>
      <c r="H65" s="99"/>
      <c r="I65" s="50"/>
      <c r="J65" s="50"/>
      <c r="K65" s="50"/>
    </row>
    <row r="66" spans="1:11">
      <c r="A66" s="203"/>
      <c r="B66" s="50"/>
      <c r="C66" s="50"/>
      <c r="D66" s="13" t="s">
        <v>54</v>
      </c>
      <c r="E66" s="13" t="s">
        <v>55</v>
      </c>
      <c r="F66" s="13" t="s">
        <v>70</v>
      </c>
      <c r="G66" s="17"/>
      <c r="H66" s="17"/>
      <c r="I66" s="17"/>
      <c r="J66" s="17"/>
      <c r="K66" s="17"/>
    </row>
    <row r="67" spans="1:11" ht="21" customHeight="1">
      <c r="A67" s="203"/>
      <c r="B67" s="6"/>
      <c r="C67" s="14" t="s">
        <v>71</v>
      </c>
      <c r="D67" s="29">
        <f>COUNTIF(D54:D65,"Oui (Complété)")</f>
        <v>11</v>
      </c>
      <c r="E67" s="30">
        <f>D67/D70</f>
        <v>0.91666666666666663</v>
      </c>
      <c r="F67" s="29">
        <f>D67*3</f>
        <v>33</v>
      </c>
      <c r="G67" s="50"/>
      <c r="H67" s="50"/>
      <c r="I67" s="50"/>
      <c r="J67" s="50"/>
      <c r="K67" s="50"/>
    </row>
    <row r="68" spans="1:11" ht="21" customHeight="1">
      <c r="A68" s="203"/>
      <c r="B68" s="6"/>
      <c r="C68" s="15" t="s">
        <v>72</v>
      </c>
      <c r="D68" s="29">
        <f>COUNTIF(D54:D65,"Peut-être (En cours)")</f>
        <v>1</v>
      </c>
      <c r="E68" s="30">
        <f>D68/D70</f>
        <v>8.3333333333333329E-2</v>
      </c>
      <c r="F68" s="29">
        <f>D68*2</f>
        <v>2</v>
      </c>
      <c r="G68" s="50"/>
      <c r="H68" s="50"/>
      <c r="I68" s="50"/>
      <c r="J68" s="50"/>
      <c r="K68" s="50"/>
    </row>
    <row r="69" spans="1:11" ht="21" customHeight="1">
      <c r="A69" s="203"/>
      <c r="B69" s="6"/>
      <c r="C69" s="16" t="s">
        <v>73</v>
      </c>
      <c r="D69" s="29">
        <f>COUNTIF(D54:D65,"Non (N'a pas été pris en compte)")</f>
        <v>0</v>
      </c>
      <c r="E69" s="30">
        <f>D69/D70</f>
        <v>0</v>
      </c>
      <c r="F69" s="29">
        <f>D69*1</f>
        <v>0</v>
      </c>
      <c r="G69" s="50"/>
      <c r="H69" s="50"/>
      <c r="I69" s="50"/>
      <c r="J69" s="50"/>
      <c r="K69" s="50"/>
    </row>
    <row r="70" spans="1:11" ht="21" customHeight="1">
      <c r="A70" s="203"/>
      <c r="B70" s="6"/>
      <c r="C70" s="18" t="s">
        <v>58</v>
      </c>
      <c r="D70" s="17">
        <f>SUM(D67:D69)</f>
        <v>12</v>
      </c>
      <c r="E70" s="17"/>
      <c r="F70" s="17">
        <f>SUM(F67:F69)</f>
        <v>35</v>
      </c>
      <c r="G70" s="17"/>
      <c r="H70" s="17"/>
      <c r="I70" s="17"/>
      <c r="J70" s="17"/>
      <c r="K70" s="17"/>
    </row>
    <row r="71" spans="1:11" ht="39" customHeight="1">
      <c r="A71" s="203"/>
      <c r="B71" s="10">
        <v>6</v>
      </c>
      <c r="C71" s="11" t="s">
        <v>99</v>
      </c>
      <c r="D71" s="53" t="s">
        <v>42</v>
      </c>
      <c r="E71" s="73"/>
      <c r="F71" s="50"/>
      <c r="G71" s="50"/>
      <c r="H71" s="50"/>
      <c r="I71" s="50"/>
      <c r="J71" s="50"/>
      <c r="K71" s="50"/>
    </row>
    <row r="72" spans="1:11">
      <c r="A72" s="203"/>
      <c r="B72" s="6"/>
      <c r="C72" s="50"/>
      <c r="D72" s="50"/>
      <c r="E72" s="50"/>
      <c r="F72" s="50"/>
      <c r="G72" s="50"/>
      <c r="H72" s="50"/>
      <c r="I72" s="50"/>
      <c r="J72" s="50"/>
      <c r="K72" s="50"/>
    </row>
    <row r="73" spans="1:11" ht="35.1" customHeight="1">
      <c r="A73" s="203"/>
      <c r="B73" s="63">
        <v>6.1</v>
      </c>
      <c r="C73" s="64" t="s">
        <v>100</v>
      </c>
      <c r="D73" s="94" t="s">
        <v>382</v>
      </c>
      <c r="E73" s="62"/>
      <c r="F73" s="62"/>
      <c r="G73" s="99"/>
      <c r="H73" s="99"/>
      <c r="I73" s="50"/>
      <c r="J73" s="50"/>
      <c r="K73" s="50"/>
    </row>
    <row r="74" spans="1:11">
      <c r="A74" s="203"/>
      <c r="B74" s="6"/>
      <c r="D74" s="13" t="s">
        <v>54</v>
      </c>
      <c r="E74" s="13" t="s">
        <v>55</v>
      </c>
      <c r="F74" s="13" t="s">
        <v>70</v>
      </c>
      <c r="G74" s="17"/>
      <c r="H74" s="17"/>
      <c r="I74" s="17"/>
      <c r="J74" s="17"/>
      <c r="K74" s="17"/>
    </row>
    <row r="75" spans="1:11" ht="21" customHeight="1">
      <c r="A75" s="203"/>
      <c r="B75" s="6"/>
      <c r="C75" s="14" t="s">
        <v>71</v>
      </c>
      <c r="D75" s="29">
        <f>COUNTIF(D73:D73,"Oui (Complété)")</f>
        <v>1</v>
      </c>
      <c r="E75" s="30">
        <f>D75/D78</f>
        <v>1</v>
      </c>
      <c r="F75" s="29">
        <f>D75*3</f>
        <v>3</v>
      </c>
      <c r="G75" s="50"/>
      <c r="H75" s="50"/>
      <c r="I75" s="50"/>
      <c r="J75" s="50"/>
      <c r="K75" s="50"/>
    </row>
    <row r="76" spans="1:11" ht="21" customHeight="1">
      <c r="A76" s="203"/>
      <c r="B76" s="6" t="s">
        <v>68</v>
      </c>
      <c r="C76" s="15" t="s">
        <v>72</v>
      </c>
      <c r="D76" s="29">
        <f>COUNTIF(D73:D73,"Peut-être (En cours)")</f>
        <v>0</v>
      </c>
      <c r="E76" s="30">
        <f>D76/D78</f>
        <v>0</v>
      </c>
      <c r="F76" s="29">
        <f>D76*2</f>
        <v>0</v>
      </c>
      <c r="G76" s="50"/>
      <c r="H76" s="50"/>
      <c r="I76" s="50"/>
      <c r="J76" s="50"/>
      <c r="K76" s="50"/>
    </row>
    <row r="77" spans="1:11" ht="21" customHeight="1">
      <c r="A77" s="203"/>
      <c r="B77" s="6"/>
      <c r="C77" s="16" t="s">
        <v>73</v>
      </c>
      <c r="D77" s="29">
        <f>COUNTIF(D73:D73,"Non (N'a pas été pris en compte)")</f>
        <v>0</v>
      </c>
      <c r="E77" s="30">
        <f>D77/D78</f>
        <v>0</v>
      </c>
      <c r="F77" s="29">
        <f>D77*1</f>
        <v>0</v>
      </c>
      <c r="G77" s="50"/>
      <c r="H77" s="50"/>
      <c r="I77" s="50"/>
      <c r="J77" s="50"/>
      <c r="K77" s="50"/>
    </row>
    <row r="78" spans="1:11" ht="21" customHeight="1">
      <c r="A78" s="203"/>
      <c r="B78" s="6"/>
      <c r="C78" s="18" t="s">
        <v>58</v>
      </c>
      <c r="D78" s="17">
        <f>SUM(D75:D77)</f>
        <v>1</v>
      </c>
      <c r="E78" s="17"/>
      <c r="F78" s="17">
        <f>SUM(F75:F77)</f>
        <v>3</v>
      </c>
      <c r="G78" s="17"/>
      <c r="H78" s="17"/>
      <c r="I78" s="17"/>
      <c r="J78" s="17"/>
      <c r="K78" s="17"/>
    </row>
    <row r="79" spans="1:11" ht="39.950000000000003" customHeight="1">
      <c r="A79" s="203"/>
      <c r="B79" s="10">
        <v>7</v>
      </c>
      <c r="C79" s="11" t="s">
        <v>101</v>
      </c>
      <c r="D79" s="53" t="s">
        <v>42</v>
      </c>
      <c r="E79" s="73"/>
      <c r="F79" s="50"/>
      <c r="G79" s="50"/>
      <c r="H79" s="50"/>
      <c r="I79" s="50"/>
      <c r="J79" s="50"/>
      <c r="K79" s="50"/>
    </row>
    <row r="80" spans="1:11">
      <c r="A80" s="203"/>
      <c r="B80" s="2"/>
      <c r="C80" s="50"/>
      <c r="D80" s="50"/>
      <c r="E80" s="50"/>
      <c r="F80" s="50"/>
      <c r="G80" s="50"/>
      <c r="H80" s="50"/>
      <c r="I80" s="50"/>
      <c r="J80" s="50"/>
      <c r="K80" s="50"/>
    </row>
    <row r="81" spans="1:11" ht="31.5">
      <c r="A81" s="203"/>
      <c r="B81" s="63">
        <v>7.2</v>
      </c>
      <c r="C81" s="64" t="s">
        <v>102</v>
      </c>
      <c r="D81" s="94" t="s">
        <v>382</v>
      </c>
      <c r="E81" s="62"/>
      <c r="F81" s="62"/>
      <c r="G81" s="100" t="s">
        <v>103</v>
      </c>
      <c r="H81" s="99"/>
      <c r="I81" s="50"/>
      <c r="J81" s="50"/>
      <c r="K81" s="50"/>
    </row>
    <row r="82" spans="1:11" ht="31.5">
      <c r="A82" s="203"/>
      <c r="B82" s="63">
        <v>7.3</v>
      </c>
      <c r="C82" s="64" t="s">
        <v>104</v>
      </c>
      <c r="D82" s="94" t="s">
        <v>382</v>
      </c>
      <c r="E82" s="62"/>
      <c r="F82" s="62"/>
      <c r="G82" s="99"/>
      <c r="H82" s="99"/>
      <c r="I82" s="50"/>
      <c r="J82" s="50"/>
      <c r="K82" s="50"/>
    </row>
    <row r="83" spans="1:11" ht="31.5">
      <c r="A83" s="203"/>
      <c r="B83" s="63">
        <v>7.4</v>
      </c>
      <c r="C83" s="64" t="s">
        <v>105</v>
      </c>
      <c r="D83" s="94" t="s">
        <v>382</v>
      </c>
      <c r="E83" s="62"/>
      <c r="F83" s="62"/>
      <c r="G83" s="99"/>
      <c r="H83" s="99"/>
      <c r="I83" s="50"/>
      <c r="J83" s="50"/>
      <c r="K83" s="50"/>
    </row>
    <row r="84" spans="1:11" ht="35.1" customHeight="1">
      <c r="A84" s="203"/>
      <c r="B84" s="63">
        <v>7.5</v>
      </c>
      <c r="C84" s="64" t="s">
        <v>106</v>
      </c>
      <c r="D84" s="94" t="s">
        <v>382</v>
      </c>
      <c r="E84" s="62"/>
      <c r="F84" s="62"/>
      <c r="G84" s="99"/>
      <c r="H84" s="99"/>
      <c r="I84" s="50"/>
      <c r="J84" s="50"/>
      <c r="K84" s="50"/>
    </row>
    <row r="85" spans="1:11">
      <c r="A85" s="203"/>
      <c r="B85" s="50"/>
      <c r="D85" s="13" t="s">
        <v>54</v>
      </c>
      <c r="E85" s="13" t="s">
        <v>55</v>
      </c>
      <c r="F85" s="13" t="s">
        <v>70</v>
      </c>
      <c r="G85" s="17"/>
      <c r="H85" s="17"/>
      <c r="I85" s="17"/>
      <c r="J85" s="17"/>
      <c r="K85" s="17"/>
    </row>
    <row r="86" spans="1:11" ht="21" customHeight="1">
      <c r="A86" s="203"/>
      <c r="B86" s="6"/>
      <c r="C86" s="14" t="s">
        <v>71</v>
      </c>
      <c r="D86" s="29">
        <f>COUNTIF(D81:D84,"Oui (Complété)")</f>
        <v>4</v>
      </c>
      <c r="E86" s="30">
        <f>D86/D89</f>
        <v>1</v>
      </c>
      <c r="F86" s="29">
        <f>D86*3</f>
        <v>12</v>
      </c>
      <c r="G86" s="50"/>
      <c r="H86" s="50"/>
      <c r="I86" s="50"/>
      <c r="J86" s="50"/>
      <c r="K86" s="50"/>
    </row>
    <row r="87" spans="1:11" ht="21" customHeight="1">
      <c r="A87" s="203"/>
      <c r="B87" s="6"/>
      <c r="C87" s="15" t="s">
        <v>72</v>
      </c>
      <c r="D87" s="29">
        <f>COUNTIF(D81:D84,"Peut-être (En cours)")</f>
        <v>0</v>
      </c>
      <c r="E87" s="30">
        <f>D87/D89</f>
        <v>0</v>
      </c>
      <c r="F87" s="29">
        <f>D87*2</f>
        <v>0</v>
      </c>
      <c r="G87" s="50"/>
      <c r="H87" s="50"/>
      <c r="I87" s="50"/>
      <c r="J87" s="50"/>
      <c r="K87" s="50"/>
    </row>
    <row r="88" spans="1:11" ht="21" customHeight="1">
      <c r="A88" s="203"/>
      <c r="B88" s="6"/>
      <c r="C88" s="16" t="s">
        <v>73</v>
      </c>
      <c r="D88" s="29">
        <f>COUNTIF(D81:D84,"Non (N'a pas été pris en compte)")</f>
        <v>0</v>
      </c>
      <c r="E88" s="30">
        <f>D88/D89</f>
        <v>0</v>
      </c>
      <c r="F88" s="29">
        <f>D88*1</f>
        <v>0</v>
      </c>
      <c r="G88" s="50"/>
      <c r="H88" s="50"/>
      <c r="I88" s="50"/>
      <c r="J88" s="50"/>
      <c r="K88" s="50"/>
    </row>
    <row r="89" spans="1:11" ht="21" customHeight="1">
      <c r="A89" s="203"/>
      <c r="B89" s="6"/>
      <c r="C89" s="18" t="s">
        <v>58</v>
      </c>
      <c r="D89" s="17">
        <f>SUM(D86:D88)</f>
        <v>4</v>
      </c>
      <c r="E89" s="17"/>
      <c r="F89" s="17">
        <f>SUM(F86:F88)</f>
        <v>12</v>
      </c>
      <c r="G89" s="17"/>
      <c r="H89" s="17"/>
      <c r="I89" s="17"/>
      <c r="J89" s="17"/>
      <c r="K89" s="17"/>
    </row>
    <row r="90" spans="1:11" ht="35.25" customHeight="1">
      <c r="A90" s="203"/>
      <c r="B90" s="10">
        <v>8</v>
      </c>
      <c r="C90" s="11" t="s">
        <v>107</v>
      </c>
      <c r="D90" s="53" t="s">
        <v>42</v>
      </c>
      <c r="E90" s="73"/>
      <c r="F90" s="50"/>
      <c r="G90" s="50"/>
      <c r="H90" s="50"/>
      <c r="I90" s="50"/>
      <c r="J90" s="50"/>
      <c r="K90" s="50"/>
    </row>
    <row r="91" spans="1:11">
      <c r="A91" s="203"/>
      <c r="B91" s="2"/>
      <c r="E91" s="50"/>
      <c r="F91" s="50"/>
      <c r="G91" s="50"/>
      <c r="H91" s="50"/>
      <c r="I91" s="50"/>
      <c r="J91" s="50"/>
      <c r="K91" s="50"/>
    </row>
    <row r="92" spans="1:11" ht="35.1" customHeight="1">
      <c r="A92" s="203"/>
      <c r="B92" s="63">
        <v>8.1</v>
      </c>
      <c r="C92" s="64" t="s">
        <v>108</v>
      </c>
      <c r="D92" s="94" t="s">
        <v>382</v>
      </c>
      <c r="E92" s="62"/>
      <c r="F92" s="62"/>
      <c r="G92" s="99"/>
      <c r="H92" s="99"/>
      <c r="I92" s="50"/>
      <c r="J92" s="50"/>
      <c r="K92" s="50"/>
    </row>
    <row r="93" spans="1:11" ht="35.1" customHeight="1">
      <c r="A93" s="203"/>
      <c r="B93" s="63">
        <v>8.1999999999999993</v>
      </c>
      <c r="C93" s="64" t="s">
        <v>109</v>
      </c>
      <c r="D93" s="94" t="s">
        <v>382</v>
      </c>
      <c r="E93" s="62"/>
      <c r="F93" s="62"/>
      <c r="G93" s="99"/>
      <c r="H93" s="99"/>
      <c r="I93" s="50"/>
      <c r="J93" s="50"/>
      <c r="K93" s="50"/>
    </row>
    <row r="94" spans="1:11" ht="35.1" customHeight="1">
      <c r="A94" s="203"/>
      <c r="B94" s="63">
        <v>8.3000000000000007</v>
      </c>
      <c r="C94" s="64" t="s">
        <v>110</v>
      </c>
      <c r="D94" s="94" t="s">
        <v>382</v>
      </c>
      <c r="E94" s="62"/>
      <c r="F94" s="62"/>
      <c r="G94" s="99"/>
      <c r="H94" s="99"/>
      <c r="I94" s="50"/>
      <c r="J94" s="50"/>
      <c r="K94" s="50"/>
    </row>
    <row r="95" spans="1:11" ht="47.25" customHeight="1">
      <c r="A95" s="203"/>
      <c r="B95" s="63">
        <v>8.4</v>
      </c>
      <c r="C95" s="64" t="s">
        <v>111</v>
      </c>
      <c r="D95" s="94" t="s">
        <v>382</v>
      </c>
      <c r="E95" s="62"/>
      <c r="F95" s="62"/>
      <c r="G95" s="99"/>
      <c r="H95" s="99"/>
      <c r="I95" s="50"/>
      <c r="J95" s="50"/>
      <c r="K95" s="50"/>
    </row>
    <row r="96" spans="1:11">
      <c r="A96" s="203"/>
      <c r="B96" s="6"/>
      <c r="C96" s="5"/>
      <c r="D96" s="13" t="s">
        <v>54</v>
      </c>
      <c r="E96" s="13" t="s">
        <v>55</v>
      </c>
      <c r="F96" s="13" t="s">
        <v>70</v>
      </c>
      <c r="G96" s="17"/>
      <c r="H96" s="17"/>
      <c r="I96" s="17"/>
      <c r="J96" s="17"/>
      <c r="K96" s="17"/>
    </row>
    <row r="97" spans="1:11" ht="21" customHeight="1">
      <c r="A97" s="203"/>
      <c r="B97" s="6"/>
      <c r="C97" s="14" t="s">
        <v>71</v>
      </c>
      <c r="D97" s="29">
        <f>COUNTIF(D92:D95,"Oui (Complété)")</f>
        <v>4</v>
      </c>
      <c r="E97" s="30">
        <f>D97/D100</f>
        <v>1</v>
      </c>
      <c r="F97" s="29">
        <f>D97*3</f>
        <v>12</v>
      </c>
      <c r="G97" s="50"/>
      <c r="H97" s="50"/>
      <c r="I97" s="50"/>
      <c r="J97" s="50"/>
      <c r="K97" s="50"/>
    </row>
    <row r="98" spans="1:11" ht="21" customHeight="1">
      <c r="A98" s="203"/>
      <c r="B98" s="6"/>
      <c r="C98" s="15" t="s">
        <v>72</v>
      </c>
      <c r="D98" s="29">
        <f>COUNTIF(D92:D95,"Peut-être (En cours)")</f>
        <v>0</v>
      </c>
      <c r="E98" s="30">
        <f>D98/D100</f>
        <v>0</v>
      </c>
      <c r="F98" s="29">
        <f>D98*2</f>
        <v>0</v>
      </c>
      <c r="G98" s="50"/>
      <c r="H98" s="50"/>
      <c r="I98" s="50"/>
      <c r="J98" s="50"/>
      <c r="K98" s="50"/>
    </row>
    <row r="99" spans="1:11" ht="21" customHeight="1">
      <c r="A99" s="203"/>
      <c r="B99" s="6"/>
      <c r="C99" s="16" t="s">
        <v>73</v>
      </c>
      <c r="D99" s="29">
        <f>COUNTIF(D92:D95,"Non (N'a pas été pris en compte)")</f>
        <v>0</v>
      </c>
      <c r="E99" s="30">
        <f>D99/D100</f>
        <v>0</v>
      </c>
      <c r="F99" s="29">
        <f>D99*1</f>
        <v>0</v>
      </c>
      <c r="G99" s="50"/>
      <c r="H99" s="50"/>
      <c r="I99" s="50"/>
      <c r="J99" s="50"/>
      <c r="K99" s="50"/>
    </row>
    <row r="100" spans="1:11" ht="21" customHeight="1">
      <c r="A100" s="203"/>
      <c r="B100" s="6"/>
      <c r="C100" s="18" t="s">
        <v>58</v>
      </c>
      <c r="D100" s="17">
        <f>SUM(D97:D99)</f>
        <v>4</v>
      </c>
      <c r="E100" s="17"/>
      <c r="F100" s="17">
        <f>SUM(F97:F99)</f>
        <v>12</v>
      </c>
      <c r="G100" s="17"/>
      <c r="H100" s="17"/>
      <c r="I100" s="17"/>
      <c r="J100" s="17"/>
      <c r="K100" s="17"/>
    </row>
    <row r="101" spans="1:11" ht="29.1" customHeight="1">
      <c r="A101" s="203"/>
      <c r="B101" s="10">
        <v>9</v>
      </c>
      <c r="C101" s="11" t="s">
        <v>112</v>
      </c>
      <c r="D101" s="53" t="s">
        <v>42</v>
      </c>
      <c r="E101" s="73"/>
      <c r="F101" s="50"/>
      <c r="G101" s="50"/>
      <c r="H101" s="50"/>
      <c r="I101" s="50"/>
      <c r="J101" s="50"/>
      <c r="K101" s="50"/>
    </row>
    <row r="102" spans="1:11">
      <c r="A102" s="203"/>
      <c r="B102" s="6"/>
      <c r="C102" s="50"/>
      <c r="D102" s="50"/>
      <c r="E102" s="50"/>
      <c r="F102" s="50"/>
      <c r="G102" s="50"/>
      <c r="H102" s="50"/>
      <c r="I102" s="50"/>
      <c r="J102" s="50"/>
      <c r="K102" s="50"/>
    </row>
    <row r="103" spans="1:11" ht="47.25" customHeight="1">
      <c r="A103" s="203"/>
      <c r="B103" s="63">
        <v>9.1</v>
      </c>
      <c r="C103" s="64" t="s">
        <v>113</v>
      </c>
      <c r="D103" s="94" t="s">
        <v>382</v>
      </c>
      <c r="E103" s="62"/>
      <c r="F103" s="62"/>
      <c r="G103" s="99"/>
      <c r="H103" s="99"/>
      <c r="I103" s="50"/>
      <c r="J103" s="50"/>
      <c r="K103" s="50"/>
    </row>
    <row r="104" spans="1:11" ht="35.1" customHeight="1">
      <c r="A104" s="203"/>
      <c r="B104" s="63">
        <v>9.1999999999999993</v>
      </c>
      <c r="C104" s="64" t="s">
        <v>114</v>
      </c>
      <c r="D104" s="94" t="s">
        <v>382</v>
      </c>
      <c r="E104" s="62"/>
      <c r="F104" s="62"/>
      <c r="G104" s="99"/>
      <c r="H104" s="99"/>
      <c r="I104" s="50"/>
      <c r="J104" s="50"/>
      <c r="K104" s="50"/>
    </row>
    <row r="105" spans="1:11" ht="35.1" customHeight="1">
      <c r="A105" s="203"/>
      <c r="B105" s="63">
        <v>9.3000000000000007</v>
      </c>
      <c r="C105" s="64" t="s">
        <v>115</v>
      </c>
      <c r="D105" s="94" t="s">
        <v>382</v>
      </c>
      <c r="E105" s="62"/>
      <c r="F105" s="62"/>
      <c r="G105" s="99"/>
      <c r="H105" s="99"/>
      <c r="I105" s="50"/>
      <c r="J105" s="50"/>
      <c r="K105" s="50"/>
    </row>
    <row r="106" spans="1:11">
      <c r="A106" s="203"/>
      <c r="B106" s="50"/>
      <c r="D106" s="13" t="s">
        <v>54</v>
      </c>
      <c r="E106" s="13" t="s">
        <v>55</v>
      </c>
      <c r="F106" s="13" t="s">
        <v>70</v>
      </c>
      <c r="G106" s="17"/>
      <c r="H106" s="17"/>
      <c r="I106" s="17"/>
      <c r="J106" s="17"/>
      <c r="K106" s="17"/>
    </row>
    <row r="107" spans="1:11" ht="21" customHeight="1">
      <c r="A107" s="203"/>
      <c r="B107" s="6"/>
      <c r="C107" s="14" t="s">
        <v>71</v>
      </c>
      <c r="D107" s="29">
        <f>COUNTIF(D103:D105,"Oui (Complété)")</f>
        <v>3</v>
      </c>
      <c r="E107" s="30">
        <f>D107/D110</f>
        <v>1</v>
      </c>
      <c r="F107" s="29">
        <f>D107*3</f>
        <v>9</v>
      </c>
      <c r="G107" s="50"/>
      <c r="H107" s="50"/>
      <c r="I107" s="50"/>
      <c r="J107" s="50"/>
      <c r="K107" s="50"/>
    </row>
    <row r="108" spans="1:11" ht="21" customHeight="1">
      <c r="A108" s="203"/>
      <c r="B108" s="6"/>
      <c r="C108" s="15" t="s">
        <v>72</v>
      </c>
      <c r="D108" s="29">
        <f>COUNTIF(D103:D105,"Peut-être (En cours)")</f>
        <v>0</v>
      </c>
      <c r="E108" s="30">
        <f>D108/D110</f>
        <v>0</v>
      </c>
      <c r="F108" s="29">
        <f>D108*2</f>
        <v>0</v>
      </c>
      <c r="G108" s="50"/>
      <c r="H108" s="50"/>
      <c r="I108" s="50"/>
      <c r="J108" s="50"/>
      <c r="K108" s="50"/>
    </row>
    <row r="109" spans="1:11" ht="21" customHeight="1">
      <c r="A109" s="203"/>
      <c r="B109" s="6"/>
      <c r="C109" s="16" t="s">
        <v>73</v>
      </c>
      <c r="D109" s="29">
        <f>COUNTIF(D103:D105,"Non (N'a pas été pris en compte)")</f>
        <v>0</v>
      </c>
      <c r="E109" s="30">
        <f>D109/D110</f>
        <v>0</v>
      </c>
      <c r="F109" s="29">
        <f>D109*1</f>
        <v>0</v>
      </c>
      <c r="G109" s="50"/>
      <c r="H109" s="50"/>
      <c r="I109" s="50"/>
      <c r="J109" s="50"/>
      <c r="K109" s="50"/>
    </row>
    <row r="110" spans="1:11" ht="21" customHeight="1">
      <c r="A110" s="203"/>
      <c r="B110" s="6"/>
      <c r="C110" s="18" t="s">
        <v>58</v>
      </c>
      <c r="D110" s="17">
        <f>SUM(D107:D109)</f>
        <v>3</v>
      </c>
      <c r="E110" s="17"/>
      <c r="F110" s="17">
        <f>SUM(F107:F109)</f>
        <v>9</v>
      </c>
      <c r="G110" s="17"/>
      <c r="H110" s="17"/>
      <c r="I110" s="17"/>
      <c r="J110" s="17"/>
      <c r="K110" s="17"/>
    </row>
    <row r="111" spans="1:11" ht="32.25" customHeight="1">
      <c r="A111" s="203"/>
      <c r="B111" s="10">
        <v>10</v>
      </c>
      <c r="C111" s="11" t="s">
        <v>117</v>
      </c>
      <c r="D111" s="53" t="s">
        <v>42</v>
      </c>
      <c r="E111" s="73"/>
      <c r="F111" s="50"/>
      <c r="G111" s="50"/>
      <c r="H111" s="50"/>
      <c r="I111" s="50"/>
      <c r="J111" s="50"/>
      <c r="K111" s="50"/>
    </row>
    <row r="112" spans="1:11">
      <c r="A112" s="203"/>
      <c r="B112" s="6"/>
      <c r="D112" s="50"/>
      <c r="E112" s="50"/>
      <c r="F112" s="50"/>
      <c r="G112" s="50"/>
      <c r="H112" s="50"/>
      <c r="I112" s="50"/>
      <c r="J112" s="50"/>
      <c r="K112" s="50"/>
    </row>
    <row r="113" spans="1:11" ht="36.950000000000003" customHeight="1">
      <c r="A113" s="203"/>
      <c r="B113" s="50"/>
      <c r="C113" s="12" t="s">
        <v>118</v>
      </c>
      <c r="D113" s="50"/>
      <c r="E113" s="50"/>
      <c r="F113" s="50"/>
      <c r="G113" s="50"/>
      <c r="H113" s="50"/>
      <c r="I113" s="50"/>
      <c r="J113" s="50"/>
      <c r="K113" s="50"/>
    </row>
    <row r="114" spans="1:11">
      <c r="A114" s="203"/>
      <c r="B114" s="6"/>
      <c r="D114" s="50"/>
      <c r="E114" s="50"/>
      <c r="F114" s="50"/>
      <c r="G114" s="50"/>
      <c r="H114" s="50"/>
      <c r="I114" s="50"/>
      <c r="J114" s="50"/>
      <c r="K114" s="50"/>
    </row>
    <row r="115" spans="1:11" ht="35.1" customHeight="1">
      <c r="A115" s="203"/>
      <c r="B115" s="63">
        <v>10.1</v>
      </c>
      <c r="C115" s="64" t="s">
        <v>119</v>
      </c>
      <c r="D115" s="94" t="s">
        <v>382</v>
      </c>
      <c r="E115" s="62"/>
      <c r="F115" s="62"/>
      <c r="G115" s="99"/>
      <c r="H115" s="99"/>
      <c r="I115" s="50"/>
      <c r="J115" s="50"/>
      <c r="K115" s="50"/>
    </row>
    <row r="116" spans="1:11" ht="35.1" customHeight="1">
      <c r="A116" s="203"/>
      <c r="B116" s="63">
        <v>10.199999999999999</v>
      </c>
      <c r="C116" s="64" t="s">
        <v>120</v>
      </c>
      <c r="D116" s="94" t="s">
        <v>382</v>
      </c>
      <c r="E116" s="62"/>
      <c r="F116" s="62"/>
      <c r="G116" s="99"/>
      <c r="H116" s="99"/>
      <c r="I116" s="50"/>
      <c r="J116" s="50"/>
      <c r="K116" s="50"/>
    </row>
    <row r="117" spans="1:11" ht="35.1" customHeight="1">
      <c r="A117" s="203"/>
      <c r="B117" s="63">
        <v>10.3</v>
      </c>
      <c r="C117" s="64" t="s">
        <v>121</v>
      </c>
      <c r="D117" s="94" t="s">
        <v>382</v>
      </c>
      <c r="E117" s="62"/>
      <c r="F117" s="62"/>
      <c r="G117" s="99"/>
      <c r="H117" s="99"/>
      <c r="I117" s="50"/>
      <c r="J117" s="50"/>
      <c r="K117" s="50"/>
    </row>
    <row r="118" spans="1:11" ht="35.1" customHeight="1">
      <c r="A118" s="203"/>
      <c r="B118" s="63">
        <v>10.4</v>
      </c>
      <c r="C118" s="64" t="s">
        <v>122</v>
      </c>
      <c r="D118" s="94" t="s">
        <v>384</v>
      </c>
      <c r="E118" s="62"/>
      <c r="F118" s="62"/>
      <c r="G118" s="99"/>
      <c r="H118" s="99"/>
      <c r="I118" s="50"/>
      <c r="J118" s="50"/>
      <c r="K118" s="50"/>
    </row>
    <row r="119" spans="1:11">
      <c r="A119" s="203"/>
      <c r="B119" s="50"/>
      <c r="D119" s="13" t="s">
        <v>54</v>
      </c>
      <c r="E119" s="13" t="s">
        <v>55</v>
      </c>
      <c r="F119" s="13" t="s">
        <v>70</v>
      </c>
      <c r="G119" s="17"/>
      <c r="H119" s="17"/>
      <c r="I119" s="17"/>
      <c r="J119" s="17"/>
      <c r="K119" s="17"/>
    </row>
    <row r="120" spans="1:11" ht="21" customHeight="1">
      <c r="A120" s="203"/>
      <c r="B120" s="6"/>
      <c r="C120" s="14" t="s">
        <v>71</v>
      </c>
      <c r="D120" s="29">
        <f>COUNTIF(D115:D118,"Oui (Complété)")</f>
        <v>3</v>
      </c>
      <c r="E120" s="30">
        <f>D120/D123</f>
        <v>0.75</v>
      </c>
      <c r="F120" s="29">
        <f>D120*3</f>
        <v>9</v>
      </c>
      <c r="G120" s="50"/>
      <c r="H120" s="50"/>
      <c r="I120" s="50"/>
      <c r="J120" s="50"/>
      <c r="K120" s="50"/>
    </row>
    <row r="121" spans="1:11" ht="21" customHeight="1">
      <c r="A121" s="203"/>
      <c r="B121" s="6"/>
      <c r="C121" s="15" t="s">
        <v>72</v>
      </c>
      <c r="D121" s="29">
        <f>COUNTIF(D115:D118,"Maybe (In Progress)")</f>
        <v>0</v>
      </c>
      <c r="E121" s="30">
        <f>D121/D123</f>
        <v>0</v>
      </c>
      <c r="F121" s="29">
        <f>D121*2</f>
        <v>0</v>
      </c>
      <c r="G121" s="50"/>
      <c r="H121" s="50"/>
      <c r="I121" s="50"/>
      <c r="J121" s="50"/>
      <c r="K121" s="50"/>
    </row>
    <row r="122" spans="1:11" ht="21" customHeight="1">
      <c r="A122" s="203"/>
      <c r="B122" s="6"/>
      <c r="C122" s="16" t="s">
        <v>73</v>
      </c>
      <c r="D122" s="29">
        <f>COUNTIF(D115:D118,"Non (N'a pas été pris en compte)")</f>
        <v>1</v>
      </c>
      <c r="E122" s="30">
        <f>D122/D123</f>
        <v>0.25</v>
      </c>
      <c r="F122" s="29">
        <f>D122*1</f>
        <v>1</v>
      </c>
      <c r="G122" s="50"/>
      <c r="H122" s="50"/>
      <c r="I122" s="50"/>
      <c r="J122" s="50"/>
      <c r="K122" s="50"/>
    </row>
    <row r="123" spans="1:11" ht="21" customHeight="1">
      <c r="A123" s="203"/>
      <c r="B123" s="6"/>
      <c r="C123" s="18" t="s">
        <v>58</v>
      </c>
      <c r="D123" s="17">
        <f>SUM(D120:D122)</f>
        <v>4</v>
      </c>
      <c r="E123" s="17"/>
      <c r="F123" s="17">
        <f>SUM(F120:F122)</f>
        <v>10</v>
      </c>
      <c r="G123" s="17"/>
      <c r="H123" s="17"/>
      <c r="I123" s="17"/>
      <c r="J123" s="17"/>
      <c r="K123" s="17"/>
    </row>
    <row r="124" spans="1:11" ht="21.95" customHeight="1">
      <c r="A124" s="203"/>
      <c r="B124" s="50"/>
      <c r="C124" s="74"/>
      <c r="D124" s="50"/>
      <c r="E124" s="50"/>
      <c r="F124" s="50"/>
      <c r="G124" s="50"/>
      <c r="H124" s="50"/>
      <c r="I124" s="50"/>
      <c r="J124" s="50"/>
      <c r="K124" s="50"/>
    </row>
    <row r="125" spans="1:11">
      <c r="A125" s="203"/>
      <c r="B125" s="6"/>
      <c r="C125" s="13" t="s">
        <v>124</v>
      </c>
      <c r="D125" s="13" t="s">
        <v>54</v>
      </c>
      <c r="E125" s="13" t="s">
        <v>55</v>
      </c>
      <c r="F125" s="13" t="s">
        <v>70</v>
      </c>
      <c r="G125" s="17"/>
      <c r="H125" s="17"/>
      <c r="I125" s="17"/>
      <c r="J125" s="17"/>
      <c r="K125" s="17"/>
    </row>
    <row r="126" spans="1:11" ht="21" customHeight="1">
      <c r="A126" s="203"/>
      <c r="B126" s="6"/>
      <c r="C126" s="14" t="s">
        <v>71</v>
      </c>
      <c r="D126" s="19">
        <f>D120+D107+D97+D86+D75+D67+D48+D38+D27</f>
        <v>36</v>
      </c>
      <c r="E126" s="25">
        <f>D126/D129</f>
        <v>0.94736842105263153</v>
      </c>
      <c r="F126" s="19">
        <f>F120+F107+F97+F86+F75+F67+F48+F38+F27</f>
        <v>108</v>
      </c>
      <c r="G126" s="50"/>
      <c r="H126" s="50"/>
      <c r="I126" s="50"/>
      <c r="J126" s="50"/>
      <c r="K126" s="50"/>
    </row>
    <row r="127" spans="1:11" ht="21" customHeight="1">
      <c r="A127" s="203"/>
      <c r="B127" s="6"/>
      <c r="C127" s="15" t="s">
        <v>72</v>
      </c>
      <c r="D127" s="24">
        <f>D121+D108+D98+D87+D76+D68+D49+D39+D28</f>
        <v>1</v>
      </c>
      <c r="E127" s="26">
        <f>D127/D129</f>
        <v>2.6315789473684209E-2</v>
      </c>
      <c r="F127" s="24">
        <f>F121+F108+F98+F87+F76+F68+F49+F39+F28</f>
        <v>2</v>
      </c>
      <c r="G127" s="50"/>
      <c r="H127" s="50"/>
      <c r="I127" s="50"/>
      <c r="J127" s="50"/>
      <c r="K127" s="50"/>
    </row>
    <row r="128" spans="1:11" ht="21" customHeight="1">
      <c r="A128" s="203"/>
      <c r="B128" s="6"/>
      <c r="C128" s="16" t="s">
        <v>73</v>
      </c>
      <c r="D128" s="20">
        <f>D122+D109+D99+D88+D77+D69+D50+D40+D29</f>
        <v>1</v>
      </c>
      <c r="E128" s="27">
        <f>D128/D129</f>
        <v>2.6315789473684209E-2</v>
      </c>
      <c r="F128" s="20">
        <f>D128*1</f>
        <v>1</v>
      </c>
      <c r="G128" s="50"/>
      <c r="H128" s="50"/>
      <c r="I128" s="50"/>
      <c r="J128" s="50"/>
      <c r="K128" s="50"/>
    </row>
    <row r="129" spans="1:11" ht="21" customHeight="1">
      <c r="A129" s="203"/>
      <c r="B129" s="6"/>
      <c r="C129" s="18" t="s">
        <v>58</v>
      </c>
      <c r="D129" s="17">
        <f>SUM(D126:D128)</f>
        <v>38</v>
      </c>
      <c r="E129" s="18"/>
      <c r="F129" s="17">
        <f>SUM(F126:F128)</f>
        <v>111</v>
      </c>
      <c r="G129" s="17"/>
      <c r="H129" s="17"/>
      <c r="I129" s="17"/>
      <c r="J129" s="17"/>
      <c r="K129" s="17"/>
    </row>
    <row r="130" spans="1:11" ht="21.95" customHeight="1">
      <c r="A130" s="50"/>
      <c r="B130" s="50"/>
      <c r="C130" s="74"/>
      <c r="D130" s="50"/>
      <c r="E130" s="50"/>
      <c r="F130" s="50"/>
      <c r="G130" s="50"/>
      <c r="H130" s="50"/>
      <c r="I130" s="50"/>
      <c r="J130" s="50"/>
      <c r="K130" s="50"/>
    </row>
    <row r="131" spans="1:11" ht="30" customHeight="1">
      <c r="A131" s="202" t="s">
        <v>125</v>
      </c>
      <c r="B131" s="198" t="s">
        <v>201</v>
      </c>
      <c r="C131" s="198"/>
      <c r="D131" s="198"/>
      <c r="E131" s="198"/>
      <c r="F131" s="198"/>
      <c r="G131" s="181" t="s">
        <v>43</v>
      </c>
      <c r="H131" s="181" t="s">
        <v>44</v>
      </c>
      <c r="I131" s="186" t="s">
        <v>29</v>
      </c>
      <c r="J131" s="186"/>
      <c r="K131" s="175" t="s">
        <v>17</v>
      </c>
    </row>
    <row r="132" spans="1:11" ht="41.1" customHeight="1">
      <c r="A132" s="202"/>
      <c r="B132" s="10">
        <v>11</v>
      </c>
      <c r="C132" s="11" t="s">
        <v>127</v>
      </c>
      <c r="D132" s="53"/>
      <c r="E132" s="73"/>
      <c r="F132" s="50"/>
      <c r="G132" s="50"/>
      <c r="H132" s="50"/>
      <c r="I132" s="187" t="s">
        <v>30</v>
      </c>
      <c r="J132" s="187"/>
      <c r="K132" s="176" t="s">
        <v>19</v>
      </c>
    </row>
    <row r="133" spans="1:11" s="23" customFormat="1" ht="17.25" customHeight="1">
      <c r="A133" s="202"/>
      <c r="B133" s="21"/>
      <c r="C133" s="78"/>
      <c r="D133" s="79"/>
      <c r="E133" s="73"/>
      <c r="F133" s="50"/>
      <c r="G133" s="50"/>
      <c r="H133" s="50"/>
      <c r="I133" s="188" t="s">
        <v>31</v>
      </c>
      <c r="J133" s="188"/>
      <c r="K133" s="177" t="s">
        <v>21</v>
      </c>
    </row>
    <row r="134" spans="1:11" ht="32.25" customHeight="1">
      <c r="A134" s="202"/>
      <c r="B134" s="10">
        <v>11</v>
      </c>
      <c r="C134" s="11" t="s">
        <v>128</v>
      </c>
      <c r="D134" s="53" t="s">
        <v>42</v>
      </c>
      <c r="E134" s="73"/>
      <c r="F134" s="50"/>
      <c r="G134" s="50"/>
      <c r="H134" s="50"/>
      <c r="I134" s="189" t="s">
        <v>32</v>
      </c>
      <c r="J134" s="189"/>
      <c r="K134" s="178" t="s">
        <v>23</v>
      </c>
    </row>
    <row r="135" spans="1:11" s="3" customFormat="1">
      <c r="A135" s="202"/>
      <c r="B135" s="1"/>
      <c r="C135" s="54"/>
      <c r="D135" s="54"/>
      <c r="E135" s="54"/>
      <c r="F135" s="54"/>
      <c r="G135" s="54"/>
      <c r="H135" s="54"/>
      <c r="I135" s="191" t="s">
        <v>33</v>
      </c>
      <c r="J135" s="191"/>
      <c r="K135" s="51" t="s">
        <v>25</v>
      </c>
    </row>
    <row r="136" spans="1:11" s="3" customFormat="1" ht="35.1" customHeight="1">
      <c r="A136" s="202"/>
      <c r="B136" s="67">
        <v>11.1</v>
      </c>
      <c r="C136" s="68" t="s">
        <v>129</v>
      </c>
      <c r="D136" s="94" t="s">
        <v>383</v>
      </c>
      <c r="E136" s="69"/>
      <c r="F136" s="69"/>
      <c r="G136" s="101"/>
      <c r="H136" s="101"/>
      <c r="I136" s="190" t="s">
        <v>34</v>
      </c>
      <c r="J136" s="190"/>
      <c r="K136" s="52" t="s">
        <v>27</v>
      </c>
    </row>
    <row r="137" spans="1:11" s="3" customFormat="1" ht="35.1" customHeight="1">
      <c r="A137" s="202"/>
      <c r="B137" s="67">
        <v>11.2</v>
      </c>
      <c r="C137" s="68" t="s">
        <v>130</v>
      </c>
      <c r="D137" s="94" t="s">
        <v>382</v>
      </c>
      <c r="E137" s="69"/>
      <c r="F137" s="69"/>
      <c r="G137" s="101"/>
      <c r="H137" s="101"/>
    </row>
    <row r="138" spans="1:11" s="3" customFormat="1" ht="35.1" customHeight="1">
      <c r="A138" s="202"/>
      <c r="B138" s="67">
        <v>11.3</v>
      </c>
      <c r="C138" s="68" t="s">
        <v>131</v>
      </c>
      <c r="D138" s="94" t="s">
        <v>384</v>
      </c>
      <c r="E138" s="69"/>
      <c r="F138" s="69"/>
      <c r="G138" s="101"/>
      <c r="H138" s="101"/>
    </row>
    <row r="139" spans="1:11" s="3" customFormat="1" ht="35.1" customHeight="1">
      <c r="A139" s="202"/>
      <c r="B139" s="67">
        <v>11.4</v>
      </c>
      <c r="C139" s="68" t="s">
        <v>132</v>
      </c>
      <c r="D139" s="94" t="s">
        <v>382</v>
      </c>
      <c r="E139" s="69"/>
      <c r="F139" s="69"/>
      <c r="G139" s="101"/>
      <c r="H139" s="101"/>
    </row>
    <row r="140" spans="1:11">
      <c r="A140" s="202"/>
      <c r="B140" s="6"/>
      <c r="C140" s="50"/>
      <c r="D140" s="50"/>
      <c r="E140" s="50"/>
      <c r="F140" s="50"/>
      <c r="G140" s="50"/>
      <c r="H140" s="50"/>
    </row>
    <row r="141" spans="1:11" ht="30.95" customHeight="1">
      <c r="A141" s="202"/>
      <c r="B141" s="10">
        <v>11</v>
      </c>
      <c r="C141" s="11" t="s">
        <v>133</v>
      </c>
      <c r="D141" s="53" t="s">
        <v>42</v>
      </c>
      <c r="E141" s="50"/>
      <c r="F141" s="50"/>
      <c r="G141" s="50"/>
      <c r="H141" s="50"/>
    </row>
    <row r="142" spans="1:11">
      <c r="A142" s="202"/>
      <c r="B142" s="6"/>
      <c r="C142" s="50"/>
      <c r="E142" s="50"/>
      <c r="F142" s="50"/>
      <c r="G142" s="50"/>
      <c r="H142" s="50"/>
    </row>
    <row r="143" spans="1:11" ht="35.1" customHeight="1">
      <c r="A143" s="202"/>
      <c r="B143" s="70">
        <v>11.5</v>
      </c>
      <c r="C143" s="68" t="s">
        <v>134</v>
      </c>
      <c r="D143" s="94" t="s">
        <v>382</v>
      </c>
      <c r="E143" s="71"/>
      <c r="F143" s="71"/>
      <c r="G143" s="102"/>
      <c r="H143" s="102"/>
    </row>
    <row r="144" spans="1:11" ht="35.1" customHeight="1">
      <c r="A144" s="202"/>
      <c r="B144" s="70">
        <v>11.6</v>
      </c>
      <c r="C144" s="68" t="s">
        <v>135</v>
      </c>
      <c r="D144" s="94" t="s">
        <v>382</v>
      </c>
      <c r="E144" s="71"/>
      <c r="F144" s="71"/>
      <c r="G144" s="102"/>
      <c r="H144" s="102"/>
    </row>
    <row r="145" spans="1:8" ht="35.1" customHeight="1">
      <c r="A145" s="202"/>
      <c r="B145" s="70">
        <v>11.7</v>
      </c>
      <c r="C145" s="68" t="s">
        <v>136</v>
      </c>
      <c r="D145" s="94" t="s">
        <v>384</v>
      </c>
      <c r="E145" s="71"/>
      <c r="F145" s="71"/>
      <c r="G145" s="102"/>
      <c r="H145" s="102"/>
    </row>
    <row r="146" spans="1:8">
      <c r="A146" s="202"/>
      <c r="B146" s="6"/>
      <c r="C146" s="50"/>
      <c r="D146" s="50"/>
      <c r="E146" s="50"/>
      <c r="F146" s="50"/>
      <c r="G146" s="50"/>
      <c r="H146" s="50"/>
    </row>
    <row r="147" spans="1:8" ht="30.95" customHeight="1">
      <c r="A147" s="202"/>
      <c r="B147" s="10">
        <v>11</v>
      </c>
      <c r="C147" s="11" t="s">
        <v>379</v>
      </c>
      <c r="D147" s="53" t="s">
        <v>42</v>
      </c>
      <c r="E147" s="73"/>
      <c r="F147" s="50"/>
      <c r="G147" s="50"/>
      <c r="H147" s="50"/>
    </row>
    <row r="148" spans="1:8">
      <c r="A148" s="202"/>
      <c r="B148" s="6"/>
      <c r="C148" s="50"/>
      <c r="D148" s="50"/>
      <c r="E148" s="50"/>
      <c r="F148" s="50"/>
      <c r="G148" s="50"/>
      <c r="H148" s="50"/>
    </row>
    <row r="149" spans="1:8" ht="35.1" customHeight="1">
      <c r="A149" s="202"/>
      <c r="B149" s="70">
        <v>11.8</v>
      </c>
      <c r="C149" s="68" t="s">
        <v>380</v>
      </c>
      <c r="D149" s="94" t="s">
        <v>382</v>
      </c>
      <c r="E149" s="71"/>
      <c r="F149" s="71"/>
      <c r="G149" s="102"/>
      <c r="H149" s="102"/>
    </row>
    <row r="150" spans="1:8" ht="35.1" customHeight="1">
      <c r="A150" s="202"/>
      <c r="B150" s="70">
        <v>11.9</v>
      </c>
      <c r="C150" s="68" t="s">
        <v>381</v>
      </c>
      <c r="D150" s="94" t="s">
        <v>383</v>
      </c>
      <c r="E150" s="71"/>
      <c r="F150" s="71"/>
      <c r="G150" s="102"/>
      <c r="H150" s="102"/>
    </row>
    <row r="151" spans="1:8" ht="35.1" customHeight="1">
      <c r="A151" s="202"/>
      <c r="B151" s="70" t="s">
        <v>137</v>
      </c>
      <c r="C151" s="68" t="s">
        <v>138</v>
      </c>
      <c r="D151" s="94" t="s">
        <v>382</v>
      </c>
      <c r="E151" s="71"/>
      <c r="F151" s="71"/>
      <c r="G151" s="102"/>
      <c r="H151" s="102"/>
    </row>
    <row r="152" spans="1:8">
      <c r="A152" s="202"/>
      <c r="B152" s="6"/>
      <c r="C152" s="50"/>
      <c r="D152" s="50"/>
      <c r="E152" s="50"/>
      <c r="F152" s="50"/>
      <c r="G152" s="50"/>
      <c r="H152" s="50"/>
    </row>
    <row r="153" spans="1:8" ht="33" customHeight="1">
      <c r="A153" s="202"/>
      <c r="B153" s="10">
        <v>11</v>
      </c>
      <c r="C153" s="11" t="s">
        <v>139</v>
      </c>
      <c r="D153" s="53" t="s">
        <v>42</v>
      </c>
      <c r="E153" s="73"/>
      <c r="F153" s="50"/>
      <c r="G153" s="50"/>
      <c r="H153" s="50"/>
    </row>
    <row r="154" spans="1:8">
      <c r="A154" s="202"/>
      <c r="B154" s="6"/>
      <c r="C154" s="50"/>
      <c r="E154" s="50"/>
      <c r="F154" s="50"/>
      <c r="G154" s="50"/>
      <c r="H154" s="50"/>
    </row>
    <row r="155" spans="1:8" ht="35.1" customHeight="1">
      <c r="A155" s="202"/>
      <c r="B155" s="70">
        <v>11.11</v>
      </c>
      <c r="C155" s="68" t="s">
        <v>140</v>
      </c>
      <c r="D155" s="72" t="s">
        <v>384</v>
      </c>
      <c r="E155" s="71"/>
      <c r="F155" s="71"/>
      <c r="G155" s="61"/>
      <c r="H155" s="61"/>
    </row>
    <row r="156" spans="1:8">
      <c r="A156" s="202"/>
      <c r="B156" s="6"/>
      <c r="C156" s="50"/>
      <c r="D156" s="50"/>
      <c r="E156" s="50"/>
      <c r="F156" s="50"/>
      <c r="G156" s="50"/>
      <c r="H156" s="50"/>
    </row>
    <row r="157" spans="1:8" ht="30.95" customHeight="1">
      <c r="A157" s="202"/>
      <c r="B157" s="10">
        <v>11</v>
      </c>
      <c r="C157" s="11" t="s">
        <v>141</v>
      </c>
      <c r="D157" s="53" t="s">
        <v>42</v>
      </c>
      <c r="E157" s="73"/>
      <c r="F157" s="50"/>
      <c r="G157" s="50"/>
      <c r="H157" s="50"/>
    </row>
    <row r="158" spans="1:8">
      <c r="A158" s="202"/>
      <c r="B158" s="6"/>
      <c r="C158" s="50"/>
      <c r="D158" s="50"/>
      <c r="E158" s="50"/>
      <c r="F158" s="50"/>
      <c r="G158" s="50"/>
      <c r="H158" s="50"/>
    </row>
    <row r="159" spans="1:8" ht="35.1" customHeight="1">
      <c r="A159" s="202"/>
      <c r="B159" s="70">
        <v>11.12</v>
      </c>
      <c r="C159" s="68" t="s">
        <v>142</v>
      </c>
      <c r="D159" s="94" t="s">
        <v>382</v>
      </c>
      <c r="E159" s="71"/>
      <c r="F159" s="71"/>
      <c r="G159" s="102"/>
      <c r="H159" s="102"/>
    </row>
    <row r="160" spans="1:8" ht="35.1" customHeight="1">
      <c r="A160" s="202"/>
      <c r="B160" s="70">
        <v>11.13</v>
      </c>
      <c r="C160" s="68" t="s">
        <v>143</v>
      </c>
      <c r="D160" s="94" t="s">
        <v>384</v>
      </c>
      <c r="E160" s="71"/>
      <c r="F160" s="71"/>
      <c r="G160" s="102"/>
      <c r="H160" s="102"/>
    </row>
    <row r="161" spans="1:8">
      <c r="A161" s="202"/>
      <c r="B161" s="6"/>
      <c r="C161" s="76"/>
      <c r="D161" s="75"/>
      <c r="E161" s="77"/>
      <c r="F161" s="77"/>
      <c r="G161" s="50"/>
      <c r="H161" s="50"/>
    </row>
    <row r="162" spans="1:8" ht="30.95" customHeight="1">
      <c r="A162" s="202"/>
      <c r="B162" s="10">
        <v>11</v>
      </c>
      <c r="C162" s="11" t="s">
        <v>144</v>
      </c>
      <c r="D162" s="53" t="s">
        <v>42</v>
      </c>
      <c r="E162" s="73"/>
      <c r="F162" s="50"/>
      <c r="G162" s="50"/>
      <c r="H162" s="50"/>
    </row>
    <row r="163" spans="1:8">
      <c r="A163" s="202"/>
      <c r="B163" s="6"/>
      <c r="C163" s="50"/>
      <c r="D163" s="50"/>
      <c r="E163" s="50"/>
      <c r="F163" s="50"/>
      <c r="G163" s="50"/>
      <c r="H163" s="50"/>
    </row>
    <row r="164" spans="1:8" ht="35.1" customHeight="1">
      <c r="A164" s="202"/>
      <c r="B164" s="70">
        <v>11.14</v>
      </c>
      <c r="C164" s="68" t="s">
        <v>145</v>
      </c>
      <c r="D164" s="94" t="s">
        <v>382</v>
      </c>
      <c r="E164" s="71"/>
      <c r="F164" s="71"/>
      <c r="G164" s="102"/>
      <c r="H164" s="102"/>
    </row>
    <row r="165" spans="1:8" ht="35.1" customHeight="1">
      <c r="A165" s="202"/>
      <c r="B165" s="70">
        <v>11.15</v>
      </c>
      <c r="C165" s="68" t="s">
        <v>146</v>
      </c>
      <c r="D165" s="94" t="s">
        <v>383</v>
      </c>
      <c r="E165" s="71"/>
      <c r="F165" s="71"/>
      <c r="G165" s="102"/>
      <c r="H165" s="102"/>
    </row>
    <row r="166" spans="1:8" ht="35.1" customHeight="1">
      <c r="A166" s="202"/>
      <c r="B166" s="70">
        <v>11.16</v>
      </c>
      <c r="C166" s="68" t="s">
        <v>147</v>
      </c>
      <c r="D166" s="94" t="s">
        <v>384</v>
      </c>
      <c r="E166" s="71"/>
      <c r="F166" s="71"/>
      <c r="G166" s="102"/>
      <c r="H166" s="102"/>
    </row>
    <row r="167" spans="1:8" ht="35.1" customHeight="1">
      <c r="A167" s="202"/>
      <c r="B167" s="70">
        <v>11.17</v>
      </c>
      <c r="C167" s="68" t="s">
        <v>148</v>
      </c>
      <c r="D167" s="94" t="s">
        <v>382</v>
      </c>
      <c r="E167" s="71"/>
      <c r="F167" s="71"/>
      <c r="G167" s="102"/>
      <c r="H167" s="102"/>
    </row>
    <row r="168" spans="1:8" ht="35.1" customHeight="1">
      <c r="A168" s="202"/>
      <c r="B168" s="70">
        <v>11.18</v>
      </c>
      <c r="C168" s="68" t="s">
        <v>149</v>
      </c>
      <c r="D168" s="94" t="s">
        <v>382</v>
      </c>
      <c r="E168" s="71"/>
      <c r="F168" s="71"/>
      <c r="G168" s="102"/>
      <c r="H168" s="102"/>
    </row>
    <row r="169" spans="1:8">
      <c r="A169" s="202"/>
      <c r="B169" s="6"/>
      <c r="C169" s="76"/>
      <c r="D169" s="75"/>
      <c r="E169" s="77"/>
      <c r="F169" s="77"/>
      <c r="G169" s="50"/>
      <c r="H169" s="50"/>
    </row>
    <row r="170" spans="1:8" ht="30.95" customHeight="1">
      <c r="A170" s="202"/>
      <c r="B170" s="10">
        <v>11</v>
      </c>
      <c r="C170" s="11" t="s">
        <v>150</v>
      </c>
      <c r="D170" s="53" t="s">
        <v>42</v>
      </c>
      <c r="E170" s="73"/>
      <c r="F170" s="50"/>
      <c r="G170" s="50"/>
      <c r="H170" s="50"/>
    </row>
    <row r="171" spans="1:8">
      <c r="A171" s="202"/>
      <c r="B171" s="6"/>
      <c r="C171" s="50"/>
      <c r="D171" s="50"/>
      <c r="E171" s="50"/>
      <c r="F171" s="50"/>
      <c r="G171" s="50"/>
      <c r="H171" s="50"/>
    </row>
    <row r="172" spans="1:8" ht="35.1" customHeight="1">
      <c r="A172" s="202"/>
      <c r="B172" s="70">
        <v>11.19</v>
      </c>
      <c r="C172" s="68" t="s">
        <v>151</v>
      </c>
      <c r="D172" s="94" t="s">
        <v>384</v>
      </c>
      <c r="E172" s="71"/>
      <c r="F172" s="71"/>
      <c r="G172" s="102"/>
      <c r="H172" s="102"/>
    </row>
    <row r="173" spans="1:8" ht="35.1" customHeight="1">
      <c r="A173" s="202"/>
      <c r="B173" s="70" t="s">
        <v>152</v>
      </c>
      <c r="C173" s="68" t="s">
        <v>153</v>
      </c>
      <c r="D173" s="94" t="s">
        <v>123</v>
      </c>
      <c r="E173" s="71"/>
      <c r="F173" s="71"/>
      <c r="G173" s="102"/>
      <c r="H173" s="102"/>
    </row>
    <row r="174" spans="1:8" ht="35.1" customHeight="1">
      <c r="A174" s="202"/>
      <c r="B174" s="70">
        <v>11.21</v>
      </c>
      <c r="C174" s="68" t="s">
        <v>155</v>
      </c>
      <c r="D174" s="94" t="s">
        <v>382</v>
      </c>
      <c r="E174" s="71"/>
      <c r="F174" s="71"/>
      <c r="G174" s="102"/>
      <c r="H174" s="102"/>
    </row>
    <row r="175" spans="1:8">
      <c r="A175" s="202"/>
      <c r="B175" s="6"/>
      <c r="C175" s="50"/>
      <c r="D175" s="50"/>
      <c r="E175" s="50"/>
      <c r="F175" s="50"/>
      <c r="G175" s="50"/>
      <c r="H175" s="50"/>
    </row>
    <row r="176" spans="1:8" ht="30.95" customHeight="1">
      <c r="A176" s="202"/>
      <c r="B176" s="10">
        <v>11</v>
      </c>
      <c r="C176" s="11" t="s">
        <v>156</v>
      </c>
      <c r="D176" s="53" t="s">
        <v>42</v>
      </c>
      <c r="E176" s="73"/>
      <c r="F176" s="50"/>
      <c r="G176" s="50"/>
      <c r="H176" s="50"/>
    </row>
    <row r="177" spans="1:11">
      <c r="A177" s="202"/>
      <c r="B177" s="6"/>
      <c r="C177" s="50"/>
      <c r="D177" s="50"/>
      <c r="E177" s="50"/>
      <c r="F177" s="50"/>
      <c r="G177" s="50"/>
      <c r="H177" s="50"/>
    </row>
    <row r="178" spans="1:11" ht="35.1" customHeight="1">
      <c r="A178" s="202"/>
      <c r="B178" s="70">
        <v>11.22</v>
      </c>
      <c r="C178" s="68" t="s">
        <v>157</v>
      </c>
      <c r="D178" s="94" t="s">
        <v>382</v>
      </c>
      <c r="E178" s="71"/>
      <c r="F178" s="71"/>
      <c r="G178" s="102"/>
      <c r="H178" s="102"/>
    </row>
    <row r="179" spans="1:11" ht="35.1" customHeight="1">
      <c r="A179" s="202"/>
      <c r="B179" s="70">
        <v>11.23</v>
      </c>
      <c r="C179" s="68" t="s">
        <v>158</v>
      </c>
      <c r="D179" s="94" t="s">
        <v>383</v>
      </c>
      <c r="E179" s="71"/>
      <c r="F179" s="71"/>
      <c r="G179" s="102"/>
      <c r="H179" s="102"/>
    </row>
    <row r="180" spans="1:11">
      <c r="A180" s="202"/>
      <c r="B180" s="6"/>
      <c r="C180" s="76"/>
      <c r="D180" s="75"/>
      <c r="E180" s="77"/>
      <c r="F180" s="77"/>
      <c r="G180" s="50"/>
      <c r="H180" s="50"/>
    </row>
    <row r="181" spans="1:11">
      <c r="A181" s="202"/>
      <c r="B181" s="6"/>
      <c r="C181" s="13" t="s">
        <v>159</v>
      </c>
      <c r="D181" s="13" t="s">
        <v>54</v>
      </c>
      <c r="E181" s="13" t="s">
        <v>55</v>
      </c>
      <c r="F181" s="13" t="s">
        <v>70</v>
      </c>
      <c r="G181" s="17"/>
      <c r="H181" s="17"/>
      <c r="I181" s="17"/>
      <c r="J181" s="17"/>
      <c r="K181" s="17"/>
    </row>
    <row r="182" spans="1:11" ht="21" customHeight="1">
      <c r="A182" s="202"/>
      <c r="B182" s="6"/>
      <c r="C182" s="14" t="s">
        <v>71</v>
      </c>
      <c r="D182" s="19">
        <f>COUNTIF(D136:D179,"Oui (Complété)")</f>
        <v>12</v>
      </c>
      <c r="E182" s="25">
        <f>D182/D185</f>
        <v>0.54545454545454541</v>
      </c>
      <c r="F182" s="19">
        <f>D182*3</f>
        <v>36</v>
      </c>
      <c r="G182" s="50"/>
      <c r="H182" s="50"/>
    </row>
    <row r="183" spans="1:11" ht="21" customHeight="1">
      <c r="A183" s="202"/>
      <c r="B183" s="6"/>
      <c r="C183" s="15" t="s">
        <v>72</v>
      </c>
      <c r="D183" s="24">
        <f>COUNTIF(D136:D179,"Peut-être (En cours)")</f>
        <v>4</v>
      </c>
      <c r="E183" s="26">
        <f>D183/D185</f>
        <v>0.18181818181818182</v>
      </c>
      <c r="F183" s="24">
        <f>D183*2</f>
        <v>8</v>
      </c>
      <c r="G183" s="50"/>
      <c r="H183" s="50"/>
    </row>
    <row r="184" spans="1:11" ht="21" customHeight="1">
      <c r="A184" s="202"/>
      <c r="B184" s="6"/>
      <c r="C184" s="16" t="s">
        <v>73</v>
      </c>
      <c r="D184" s="20">
        <f>COUNTIF(D136:D179,"Non (N'a pas été pris en compte)")</f>
        <v>6</v>
      </c>
      <c r="E184" s="27">
        <f>D184/D185</f>
        <v>0.27272727272727271</v>
      </c>
      <c r="F184" s="20">
        <f>D184*1</f>
        <v>6</v>
      </c>
      <c r="G184" s="50"/>
      <c r="H184" s="50"/>
    </row>
    <row r="185" spans="1:11" ht="21" customHeight="1">
      <c r="A185" s="202"/>
      <c r="B185" s="6"/>
      <c r="C185" s="18" t="s">
        <v>58</v>
      </c>
      <c r="D185" s="17">
        <f>SUM(D182:D184)</f>
        <v>22</v>
      </c>
      <c r="E185" s="18"/>
      <c r="F185" s="17">
        <f>SUM(F182:F184)</f>
        <v>50</v>
      </c>
      <c r="G185" s="17"/>
      <c r="H185" s="17"/>
      <c r="I185" s="17"/>
      <c r="J185" s="17"/>
      <c r="K185" s="17"/>
    </row>
    <row r="187" spans="1:11">
      <c r="C187" s="81"/>
    </row>
  </sheetData>
  <sheetProtection algorithmName="SHA-512" hashValue="yoYlTOQk+Lgxa5Lka4B2hNz7PBcuiNWm+NOgOslriijFdoz7dxFVZnLJBdfR5G7XT7dGWMEutz0iA4/HSYOOPw==" saltValue="R0r9ao4AjKQQJjdgt9levQ==" spinCount="100000" sheet="1" selectLockedCells="1"/>
  <autoFilter ref="B5:E188"/>
  <mergeCells count="26">
    <mergeCell ref="A131:A185"/>
    <mergeCell ref="B131:F131"/>
    <mergeCell ref="I131:J131"/>
    <mergeCell ref="I132:J132"/>
    <mergeCell ref="I133:J133"/>
    <mergeCell ref="I134:J134"/>
    <mergeCell ref="I135:J135"/>
    <mergeCell ref="I136:J136"/>
    <mergeCell ref="A17:A129"/>
    <mergeCell ref="B17:F17"/>
    <mergeCell ref="I17:J17"/>
    <mergeCell ref="I18:J18"/>
    <mergeCell ref="I19:J19"/>
    <mergeCell ref="B20:H20"/>
    <mergeCell ref="I20:J20"/>
    <mergeCell ref="I21:J21"/>
    <mergeCell ref="I22:J22"/>
    <mergeCell ref="A1:K1"/>
    <mergeCell ref="A3:A15"/>
    <mergeCell ref="B3:F3"/>
    <mergeCell ref="I3:J3"/>
    <mergeCell ref="I4:J4"/>
    <mergeCell ref="I5:J5"/>
    <mergeCell ref="I6:J6"/>
    <mergeCell ref="I7:J7"/>
    <mergeCell ref="I8:J8"/>
  </mergeCells>
  <pageMargins left="0.7" right="0.7" top="0.75" bottom="0.75" header="0.3" footer="0.3"/>
  <pageSetup orientation="portrait" horizontalDpi="0" verticalDpi="0"/>
  <legacyDrawing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'Dropdown List'!$A$2:$A$3</xm:f>
          </x14:formula1>
          <xm:sqref>D7:D11 D6</xm:sqref>
        </x14:dataValidation>
        <x14:dataValidation type="list" allowBlank="1" showInputMessage="1" showErrorMessage="1">
          <x14:formula1>
            <xm:f>'Dropdown List'!$B$2:$B$4</xm:f>
          </x14:formula1>
          <xm:sqref>D23:D25 D149:D151 D136:D139 D155 D33:D36 D143:D145 D115:D118 D54:D65 D92:D95 D73 D81:D84 D44:D46 D178:D180 D159:D161 D103:D105 D164:D169 D172:D174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02"/>
  <sheetViews>
    <sheetView topLeftCell="A118" zoomScale="80" zoomScaleNormal="80" workbookViewId="0">
      <selection activeCell="E18" sqref="E18"/>
    </sheetView>
  </sheetViews>
  <sheetFormatPr defaultColWidth="10.875" defaultRowHeight="15.75"/>
  <cols>
    <col min="1" max="1" width="11.125" style="3" customWidth="1"/>
    <col min="2" max="2" width="31.875" style="3" bestFit="1" customWidth="1"/>
    <col min="3" max="3" width="5.625" style="3" customWidth="1"/>
    <col min="4" max="4" width="34.5" style="105" customWidth="1"/>
    <col min="5" max="5" width="28" style="3" bestFit="1" customWidth="1"/>
    <col min="6" max="6" width="26.875" style="3" customWidth="1"/>
    <col min="7" max="7" width="15.375" style="3" bestFit="1" customWidth="1"/>
    <col min="8" max="8" width="17.375" style="3" bestFit="1" customWidth="1"/>
    <col min="9" max="9" width="24.625" style="3" customWidth="1"/>
    <col min="10" max="10" width="10.875" style="3"/>
    <col min="11" max="11" width="31.625" style="3" customWidth="1"/>
    <col min="12" max="16384" width="10.875" style="3"/>
  </cols>
  <sheetData>
    <row r="1" spans="2:9" ht="54" customHeight="1">
      <c r="B1" s="209" t="s">
        <v>202</v>
      </c>
      <c r="C1" s="209"/>
      <c r="D1" s="209"/>
      <c r="E1" s="209"/>
      <c r="F1" s="209"/>
      <c r="G1" s="209"/>
      <c r="H1" s="209"/>
      <c r="I1" s="209"/>
    </row>
    <row r="3" spans="2:9">
      <c r="B3" s="208" t="s">
        <v>203</v>
      </c>
      <c r="C3" s="208"/>
      <c r="D3" s="208"/>
      <c r="E3" s="208"/>
      <c r="F3" s="208"/>
      <c r="G3" s="208"/>
      <c r="H3" s="208"/>
      <c r="I3" s="208"/>
    </row>
    <row r="5" spans="2:9" ht="16.5" thickBot="1"/>
    <row r="6" spans="2:9" ht="30" customHeight="1" thickBot="1">
      <c r="B6" s="205" t="s">
        <v>204</v>
      </c>
      <c r="C6" s="206"/>
      <c r="D6" s="207"/>
    </row>
    <row r="7" spans="2:9" ht="16.5" thickBot="1">
      <c r="B7" s="132"/>
      <c r="C7" s="133"/>
      <c r="D7" s="134"/>
    </row>
    <row r="8" spans="2:9">
      <c r="B8" s="120" t="s">
        <v>205</v>
      </c>
      <c r="C8" s="81"/>
      <c r="D8" s="135"/>
    </row>
    <row r="9" spans="2:9">
      <c r="B9" s="121" t="s">
        <v>206</v>
      </c>
      <c r="C9" s="136"/>
      <c r="D9" s="137"/>
    </row>
    <row r="10" spans="2:9">
      <c r="B10" s="120" t="s">
        <v>207</v>
      </c>
      <c r="C10" s="81"/>
      <c r="D10" s="135"/>
    </row>
    <row r="11" spans="2:9">
      <c r="B11" s="120" t="s">
        <v>208</v>
      </c>
      <c r="C11" s="81"/>
      <c r="D11" s="135"/>
    </row>
    <row r="12" spans="2:9">
      <c r="B12" s="121" t="s">
        <v>209</v>
      </c>
      <c r="C12" s="138"/>
      <c r="D12" s="139"/>
    </row>
    <row r="13" spans="2:9">
      <c r="B13" s="120" t="s">
        <v>210</v>
      </c>
      <c r="C13" s="127"/>
      <c r="D13" s="140"/>
    </row>
    <row r="14" spans="2:9">
      <c r="B14" s="121" t="s">
        <v>211</v>
      </c>
      <c r="C14" s="136"/>
      <c r="D14" s="137"/>
    </row>
    <row r="15" spans="2:9">
      <c r="B15" s="122" t="s">
        <v>212</v>
      </c>
      <c r="C15" s="141"/>
      <c r="D15" s="142"/>
    </row>
    <row r="16" spans="2:9" ht="16.5" thickBot="1">
      <c r="B16" s="123" t="s">
        <v>213</v>
      </c>
      <c r="C16" s="112"/>
      <c r="D16" s="143"/>
    </row>
    <row r="17" spans="2:11" ht="16.5" thickBot="1"/>
    <row r="18" spans="2:11" ht="35.1" customHeight="1" thickBot="1">
      <c r="B18" s="106"/>
      <c r="C18" s="103"/>
      <c r="D18" s="104"/>
      <c r="E18" s="130" t="s">
        <v>214</v>
      </c>
      <c r="F18" s="130" t="s">
        <v>215</v>
      </c>
      <c r="G18" s="130" t="s">
        <v>216</v>
      </c>
      <c r="H18" s="167" t="s">
        <v>217</v>
      </c>
      <c r="I18" s="131" t="s">
        <v>218</v>
      </c>
    </row>
    <row r="19" spans="2:11">
      <c r="B19" s="215" t="s">
        <v>219</v>
      </c>
      <c r="C19" s="108"/>
      <c r="D19" s="109"/>
      <c r="E19" s="114"/>
      <c r="F19" s="114"/>
      <c r="G19" s="114"/>
      <c r="H19" s="114"/>
      <c r="I19" s="115"/>
      <c r="J19" s="4"/>
      <c r="K19" s="4"/>
    </row>
    <row r="20" spans="2:11">
      <c r="B20" s="213"/>
      <c r="C20" s="4"/>
      <c r="D20" s="124" t="s">
        <v>220</v>
      </c>
      <c r="E20" s="81"/>
      <c r="F20" s="81"/>
      <c r="G20" s="81"/>
      <c r="H20" s="81"/>
      <c r="I20" s="110"/>
      <c r="J20" s="4"/>
      <c r="K20" s="4"/>
    </row>
    <row r="21" spans="2:11">
      <c r="B21" s="213"/>
      <c r="C21" s="4"/>
      <c r="D21" s="124" t="s">
        <v>221</v>
      </c>
      <c r="E21" s="81"/>
      <c r="F21" s="81"/>
      <c r="G21" s="81"/>
      <c r="H21" s="81"/>
      <c r="I21" s="110"/>
      <c r="J21" s="4"/>
      <c r="K21" s="4"/>
    </row>
    <row r="22" spans="2:11">
      <c r="B22" s="213"/>
      <c r="C22" s="4"/>
      <c r="D22" s="124" t="s">
        <v>222</v>
      </c>
      <c r="E22" s="81"/>
      <c r="F22" s="81"/>
      <c r="G22" s="81"/>
      <c r="H22" s="81"/>
      <c r="I22" s="110"/>
      <c r="J22" s="4"/>
      <c r="K22" s="4"/>
    </row>
    <row r="23" spans="2:11" ht="31.5">
      <c r="B23" s="213"/>
      <c r="C23" s="4"/>
      <c r="D23" s="124" t="s">
        <v>223</v>
      </c>
      <c r="E23" s="81"/>
      <c r="F23" s="81"/>
      <c r="G23" s="81"/>
      <c r="H23" s="81"/>
      <c r="I23" s="110"/>
      <c r="J23" s="4"/>
      <c r="K23" s="4"/>
    </row>
    <row r="24" spans="2:11">
      <c r="B24" s="213"/>
      <c r="C24" s="4"/>
      <c r="D24" s="124" t="s">
        <v>224</v>
      </c>
      <c r="E24" s="81"/>
      <c r="F24" s="81"/>
      <c r="G24" s="81"/>
      <c r="H24" s="81"/>
      <c r="I24" s="110"/>
      <c r="J24" s="4"/>
      <c r="K24" s="4"/>
    </row>
    <row r="25" spans="2:11">
      <c r="B25" s="213"/>
      <c r="C25" s="4"/>
      <c r="D25" s="124" t="s">
        <v>225</v>
      </c>
      <c r="E25" s="81"/>
      <c r="F25" s="81"/>
      <c r="G25" s="81"/>
      <c r="H25" s="81"/>
      <c r="I25" s="110"/>
      <c r="J25" s="4"/>
      <c r="K25" s="4"/>
    </row>
    <row r="26" spans="2:11" ht="31.5">
      <c r="B26" s="214"/>
      <c r="C26" s="111"/>
      <c r="D26" s="125" t="s">
        <v>226</v>
      </c>
      <c r="E26" s="112"/>
      <c r="F26" s="112"/>
      <c r="G26" s="112"/>
      <c r="H26" s="112"/>
      <c r="I26" s="113"/>
      <c r="J26" s="4"/>
      <c r="K26" s="4"/>
    </row>
    <row r="27" spans="2:11" ht="16.5" thickBot="1">
      <c r="B27" s="150"/>
      <c r="C27" s="4"/>
      <c r="D27" s="124"/>
      <c r="E27" s="81"/>
      <c r="F27" s="81"/>
      <c r="G27" s="81"/>
      <c r="H27" s="81"/>
      <c r="I27" s="110"/>
      <c r="J27" s="4"/>
      <c r="K27" s="4"/>
    </row>
    <row r="28" spans="2:11">
      <c r="B28" s="215" t="s">
        <v>227</v>
      </c>
      <c r="C28" s="108"/>
      <c r="D28" s="126"/>
      <c r="E28" s="114"/>
      <c r="F28" s="114"/>
      <c r="G28" s="114"/>
      <c r="H28" s="114"/>
      <c r="I28" s="115"/>
      <c r="J28" s="4"/>
      <c r="K28" s="4"/>
    </row>
    <row r="29" spans="2:11" ht="31.5">
      <c r="B29" s="213"/>
      <c r="C29" s="4"/>
      <c r="D29" s="124" t="s">
        <v>228</v>
      </c>
      <c r="E29" s="81"/>
      <c r="F29" s="81"/>
      <c r="G29" s="81"/>
      <c r="H29" s="81"/>
      <c r="I29" s="110"/>
      <c r="J29" s="4"/>
      <c r="K29" s="4"/>
    </row>
    <row r="30" spans="2:11">
      <c r="B30" s="213"/>
      <c r="C30" s="4"/>
      <c r="D30" s="124" t="s">
        <v>229</v>
      </c>
      <c r="E30" s="81"/>
      <c r="F30" s="81"/>
      <c r="G30" s="81"/>
      <c r="H30" s="81"/>
      <c r="I30" s="110"/>
      <c r="J30" s="4"/>
      <c r="K30" s="4"/>
    </row>
    <row r="31" spans="2:11">
      <c r="B31" s="213"/>
      <c r="C31" s="4"/>
      <c r="D31" s="124" t="s">
        <v>230</v>
      </c>
      <c r="E31" s="81"/>
      <c r="F31" s="81"/>
      <c r="G31" s="81"/>
      <c r="H31" s="81"/>
      <c r="I31" s="110"/>
      <c r="J31" s="4"/>
      <c r="K31" s="4"/>
    </row>
    <row r="32" spans="2:11">
      <c r="B32" s="213"/>
      <c r="C32" s="4"/>
      <c r="D32" s="124" t="s">
        <v>231</v>
      </c>
      <c r="E32" s="81"/>
      <c r="F32" s="81"/>
      <c r="G32" s="81"/>
      <c r="H32" s="81"/>
      <c r="I32" s="110"/>
      <c r="J32" s="4"/>
      <c r="K32" s="4"/>
    </row>
    <row r="33" spans="2:11">
      <c r="B33" s="213"/>
      <c r="C33" s="4"/>
      <c r="D33" s="124" t="s">
        <v>232</v>
      </c>
      <c r="E33" s="81"/>
      <c r="F33" s="81"/>
      <c r="G33" s="81"/>
      <c r="H33" s="81"/>
      <c r="I33" s="110"/>
      <c r="J33" s="4"/>
      <c r="K33" s="4"/>
    </row>
    <row r="34" spans="2:11">
      <c r="B34" s="213"/>
      <c r="C34" s="4"/>
      <c r="D34" s="124" t="s">
        <v>233</v>
      </c>
      <c r="E34" s="81"/>
      <c r="F34" s="81"/>
      <c r="G34" s="81"/>
      <c r="H34" s="81"/>
      <c r="I34" s="110"/>
      <c r="J34" s="4"/>
      <c r="K34" s="4"/>
    </row>
    <row r="35" spans="2:11" ht="31.5">
      <c r="B35" s="214"/>
      <c r="C35" s="111"/>
      <c r="D35" s="125" t="s">
        <v>234</v>
      </c>
      <c r="E35" s="112"/>
      <c r="F35" s="112"/>
      <c r="G35" s="112"/>
      <c r="H35" s="112"/>
      <c r="I35" s="113"/>
      <c r="J35" s="4"/>
      <c r="K35" s="4"/>
    </row>
    <row r="36" spans="2:11" ht="16.5" thickBot="1">
      <c r="B36" s="150"/>
      <c r="C36" s="4"/>
      <c r="D36" s="116"/>
      <c r="E36" s="81"/>
      <c r="F36" s="81"/>
      <c r="G36" s="81"/>
      <c r="H36" s="81"/>
      <c r="I36" s="110"/>
      <c r="J36" s="4"/>
      <c r="K36" s="4"/>
    </row>
    <row r="37" spans="2:11">
      <c r="B37" s="215" t="s">
        <v>235</v>
      </c>
      <c r="C37" s="108"/>
      <c r="D37" s="109"/>
      <c r="E37" s="114"/>
      <c r="F37" s="114"/>
      <c r="G37" s="114"/>
      <c r="H37" s="114"/>
      <c r="I37" s="115"/>
      <c r="J37" s="4"/>
      <c r="K37" s="4"/>
    </row>
    <row r="38" spans="2:11">
      <c r="B38" s="213"/>
      <c r="C38" s="4"/>
      <c r="D38" s="124" t="s">
        <v>236</v>
      </c>
      <c r="E38" s="81"/>
      <c r="F38" s="81"/>
      <c r="G38" s="81"/>
      <c r="H38" s="81"/>
      <c r="I38" s="110"/>
      <c r="J38" s="4"/>
      <c r="K38" s="4"/>
    </row>
    <row r="39" spans="2:11">
      <c r="B39" s="213"/>
      <c r="C39" s="4"/>
      <c r="D39" s="124" t="s">
        <v>237</v>
      </c>
      <c r="E39" s="81"/>
      <c r="F39" s="81"/>
      <c r="G39" s="81"/>
      <c r="H39" s="81"/>
      <c r="I39" s="110"/>
      <c r="J39" s="4"/>
      <c r="K39" s="4"/>
    </row>
    <row r="40" spans="2:11">
      <c r="B40" s="213"/>
      <c r="C40" s="4"/>
      <c r="D40" s="124" t="s">
        <v>238</v>
      </c>
      <c r="E40" s="81"/>
      <c r="F40" s="81"/>
      <c r="G40" s="81"/>
      <c r="H40" s="81"/>
      <c r="I40" s="110"/>
      <c r="J40" s="4"/>
      <c r="K40" s="4"/>
    </row>
    <row r="41" spans="2:11">
      <c r="B41" s="213"/>
      <c r="C41" s="4"/>
      <c r="D41" s="124" t="s">
        <v>239</v>
      </c>
      <c r="E41" s="81"/>
      <c r="F41" s="81"/>
      <c r="G41" s="81"/>
      <c r="H41" s="81"/>
      <c r="I41" s="110"/>
      <c r="J41" s="4"/>
      <c r="K41" s="4"/>
    </row>
    <row r="42" spans="2:11">
      <c r="B42" s="214"/>
      <c r="C42" s="111"/>
      <c r="D42" s="125" t="s">
        <v>240</v>
      </c>
      <c r="E42" s="112"/>
      <c r="F42" s="112"/>
      <c r="G42" s="112"/>
      <c r="H42" s="112"/>
      <c r="I42" s="113"/>
      <c r="J42" s="4"/>
      <c r="K42" s="4"/>
    </row>
    <row r="43" spans="2:11" ht="16.5" thickBot="1">
      <c r="B43" s="150"/>
      <c r="C43" s="4"/>
      <c r="D43" s="116"/>
      <c r="E43" s="81"/>
      <c r="F43" s="81"/>
      <c r="G43" s="81"/>
      <c r="H43" s="81"/>
      <c r="I43" s="110"/>
      <c r="J43" s="4"/>
      <c r="K43" s="4"/>
    </row>
    <row r="44" spans="2:11">
      <c r="B44" s="215" t="s">
        <v>241</v>
      </c>
      <c r="C44" s="108"/>
      <c r="D44" s="109"/>
      <c r="E44" s="114"/>
      <c r="F44" s="114"/>
      <c r="G44" s="114"/>
      <c r="H44" s="114"/>
      <c r="I44" s="115"/>
      <c r="J44" s="4"/>
      <c r="K44" s="4"/>
    </row>
    <row r="45" spans="2:11">
      <c r="B45" s="213"/>
      <c r="C45" s="4"/>
      <c r="D45" s="124" t="s">
        <v>242</v>
      </c>
      <c r="E45" s="81"/>
      <c r="F45" s="81"/>
      <c r="G45" s="81"/>
      <c r="H45" s="81"/>
      <c r="I45" s="110"/>
      <c r="J45" s="4"/>
      <c r="K45" s="4"/>
    </row>
    <row r="46" spans="2:11">
      <c r="B46" s="213"/>
      <c r="C46" s="4"/>
      <c r="D46" s="124" t="s">
        <v>243</v>
      </c>
      <c r="E46" s="81"/>
      <c r="F46" s="81"/>
      <c r="G46" s="81"/>
      <c r="H46" s="81"/>
      <c r="I46" s="110"/>
      <c r="J46" s="4"/>
      <c r="K46" s="4"/>
    </row>
    <row r="47" spans="2:11">
      <c r="B47" s="213"/>
      <c r="C47" s="4"/>
      <c r="D47" s="124" t="s">
        <v>244</v>
      </c>
      <c r="E47" s="81"/>
      <c r="F47" s="81"/>
      <c r="G47" s="81"/>
      <c r="H47" s="81"/>
      <c r="I47" s="110"/>
      <c r="J47" s="4"/>
      <c r="K47" s="4"/>
    </row>
    <row r="48" spans="2:11">
      <c r="B48" s="213"/>
      <c r="C48" s="4"/>
      <c r="D48" s="124" t="s">
        <v>245</v>
      </c>
      <c r="E48" s="81"/>
      <c r="F48" s="81"/>
      <c r="G48" s="81"/>
      <c r="H48" s="81"/>
      <c r="I48" s="110"/>
      <c r="J48" s="4"/>
      <c r="K48" s="4"/>
    </row>
    <row r="49" spans="2:11" ht="31.5">
      <c r="B49" s="213"/>
      <c r="C49" s="4"/>
      <c r="D49" s="124" t="s">
        <v>246</v>
      </c>
      <c r="E49" s="81"/>
      <c r="F49" s="81"/>
      <c r="G49" s="81"/>
      <c r="H49" s="81"/>
      <c r="I49" s="110"/>
      <c r="J49" s="4"/>
      <c r="K49" s="4"/>
    </row>
    <row r="50" spans="2:11">
      <c r="B50" s="213"/>
      <c r="C50" s="4"/>
      <c r="D50" s="124" t="s">
        <v>247</v>
      </c>
      <c r="E50" s="81"/>
      <c r="F50" s="81"/>
      <c r="G50" s="81"/>
      <c r="H50" s="81"/>
      <c r="I50" s="110"/>
      <c r="J50" s="4"/>
      <c r="K50" s="4"/>
    </row>
    <row r="51" spans="2:11">
      <c r="B51" s="213"/>
      <c r="C51" s="4"/>
      <c r="D51" s="124" t="s">
        <v>248</v>
      </c>
      <c r="E51" s="81"/>
      <c r="F51" s="81"/>
      <c r="G51" s="81"/>
      <c r="H51" s="81"/>
      <c r="I51" s="110"/>
      <c r="J51" s="4"/>
      <c r="K51" s="4"/>
    </row>
    <row r="52" spans="2:11">
      <c r="B52" s="213"/>
      <c r="C52" s="4"/>
      <c r="D52" s="124" t="s">
        <v>249</v>
      </c>
      <c r="E52" s="81"/>
      <c r="F52" s="81"/>
      <c r="G52" s="81"/>
      <c r="H52" s="81"/>
      <c r="I52" s="110"/>
      <c r="J52" s="4"/>
      <c r="K52" s="4"/>
    </row>
    <row r="53" spans="2:11">
      <c r="B53" s="214"/>
      <c r="C53" s="4"/>
      <c r="D53" s="124" t="s">
        <v>250</v>
      </c>
      <c r="E53" s="81"/>
      <c r="F53" s="81"/>
      <c r="G53" s="81"/>
      <c r="H53" s="81"/>
      <c r="I53" s="110"/>
      <c r="J53" s="4"/>
      <c r="K53" s="4"/>
    </row>
    <row r="54" spans="2:11">
      <c r="B54" s="213" t="s">
        <v>251</v>
      </c>
      <c r="C54" s="4"/>
      <c r="D54" s="124" t="s">
        <v>252</v>
      </c>
      <c r="E54" s="81"/>
      <c r="F54" s="81"/>
      <c r="G54" s="81"/>
      <c r="H54" s="81"/>
      <c r="I54" s="110"/>
      <c r="J54" s="4"/>
      <c r="K54" s="4"/>
    </row>
    <row r="55" spans="2:11" ht="30.75" customHeight="1">
      <c r="B55" s="213"/>
      <c r="C55" s="4"/>
      <c r="D55" s="124" t="s">
        <v>253</v>
      </c>
      <c r="E55" s="81"/>
      <c r="F55" s="81"/>
      <c r="G55" s="81"/>
      <c r="H55" s="81"/>
      <c r="I55" s="110"/>
      <c r="J55" s="4"/>
      <c r="K55" s="4"/>
    </row>
    <row r="56" spans="2:11">
      <c r="B56" s="213"/>
      <c r="C56" s="4"/>
      <c r="D56" s="124" t="s">
        <v>254</v>
      </c>
      <c r="E56" s="81"/>
      <c r="F56" s="81"/>
      <c r="G56" s="81"/>
      <c r="H56" s="81"/>
      <c r="I56" s="110"/>
      <c r="J56" s="4"/>
      <c r="K56" s="4"/>
    </row>
    <row r="57" spans="2:11">
      <c r="B57" s="213"/>
      <c r="C57" s="4"/>
      <c r="D57" s="124" t="s">
        <v>255</v>
      </c>
      <c r="E57" s="81"/>
      <c r="F57" s="81"/>
      <c r="G57" s="81"/>
      <c r="H57" s="81"/>
      <c r="I57" s="110"/>
      <c r="J57" s="4"/>
      <c r="K57" s="4"/>
    </row>
    <row r="58" spans="2:11">
      <c r="B58" s="214"/>
      <c r="C58" s="111"/>
      <c r="D58" s="125" t="s">
        <v>256</v>
      </c>
      <c r="E58" s="112"/>
      <c r="F58" s="112"/>
      <c r="G58" s="112"/>
      <c r="H58" s="112"/>
      <c r="I58" s="113"/>
      <c r="J58" s="4"/>
      <c r="K58" s="4"/>
    </row>
    <row r="59" spans="2:11" ht="16.5" thickBot="1">
      <c r="B59" s="150"/>
      <c r="C59" s="4"/>
      <c r="D59" s="116"/>
      <c r="E59" s="81"/>
      <c r="F59" s="81"/>
      <c r="G59" s="81"/>
      <c r="H59" s="81"/>
      <c r="I59" s="110"/>
      <c r="J59" s="4"/>
      <c r="K59" s="4"/>
    </row>
    <row r="60" spans="2:11">
      <c r="B60" s="215" t="s">
        <v>257</v>
      </c>
      <c r="C60" s="108"/>
      <c r="D60" s="109"/>
      <c r="E60" s="114"/>
      <c r="F60" s="114"/>
      <c r="G60" s="114"/>
      <c r="H60" s="114"/>
      <c r="I60" s="115"/>
      <c r="J60" s="4"/>
      <c r="K60" s="4"/>
    </row>
    <row r="61" spans="2:11">
      <c r="B61" s="213"/>
      <c r="C61" s="4"/>
      <c r="D61" s="124" t="s">
        <v>242</v>
      </c>
      <c r="E61" s="81"/>
      <c r="F61" s="81"/>
      <c r="G61" s="81"/>
      <c r="H61" s="81"/>
      <c r="I61" s="110"/>
      <c r="J61" s="4"/>
      <c r="K61" s="4"/>
    </row>
    <row r="62" spans="2:11">
      <c r="B62" s="213"/>
      <c r="C62" s="4"/>
      <c r="D62" s="124" t="s">
        <v>258</v>
      </c>
      <c r="E62" s="81"/>
      <c r="F62" s="81"/>
      <c r="G62" s="81"/>
      <c r="H62" s="81"/>
      <c r="I62" s="110"/>
      <c r="J62" s="4"/>
      <c r="K62" s="4"/>
    </row>
    <row r="63" spans="2:11">
      <c r="B63" s="213"/>
      <c r="C63" s="4"/>
      <c r="D63" s="124" t="s">
        <v>259</v>
      </c>
      <c r="E63" s="81"/>
      <c r="F63" s="81"/>
      <c r="G63" s="81"/>
      <c r="H63" s="81"/>
      <c r="I63" s="110"/>
      <c r="J63" s="4"/>
      <c r="K63" s="4"/>
    </row>
    <row r="64" spans="2:11">
      <c r="B64" s="213"/>
      <c r="C64" s="4"/>
      <c r="D64" s="124" t="s">
        <v>260</v>
      </c>
      <c r="E64" s="81"/>
      <c r="F64" s="81"/>
      <c r="G64" s="81"/>
      <c r="H64" s="81"/>
      <c r="I64" s="110"/>
      <c r="J64" s="4"/>
      <c r="K64" s="4"/>
    </row>
    <row r="65" spans="2:11">
      <c r="B65" s="213"/>
      <c r="C65" s="4"/>
      <c r="D65" s="124" t="s">
        <v>261</v>
      </c>
      <c r="E65" s="81"/>
      <c r="F65" s="81"/>
      <c r="G65" s="81"/>
      <c r="H65" s="81"/>
      <c r="I65" s="110"/>
      <c r="J65" s="4"/>
      <c r="K65" s="4"/>
    </row>
    <row r="66" spans="2:11">
      <c r="B66" s="213"/>
      <c r="C66" s="4"/>
      <c r="D66" s="124" t="s">
        <v>262</v>
      </c>
      <c r="E66" s="81"/>
      <c r="F66" s="81"/>
      <c r="G66" s="81"/>
      <c r="H66" s="81"/>
      <c r="I66" s="110"/>
      <c r="J66" s="4"/>
      <c r="K66" s="4"/>
    </row>
    <row r="67" spans="2:11">
      <c r="B67" s="213"/>
      <c r="C67" s="4"/>
      <c r="D67" s="124" t="s">
        <v>263</v>
      </c>
      <c r="E67" s="81"/>
      <c r="F67" s="81"/>
      <c r="G67" s="81"/>
      <c r="H67" s="81"/>
      <c r="I67" s="110"/>
      <c r="J67" s="4"/>
      <c r="K67" s="4"/>
    </row>
    <row r="68" spans="2:11">
      <c r="B68" s="213"/>
      <c r="C68" s="4"/>
      <c r="D68" s="124" t="s">
        <v>264</v>
      </c>
      <c r="E68" s="81"/>
      <c r="F68" s="81"/>
      <c r="G68" s="81"/>
      <c r="H68" s="81"/>
      <c r="I68" s="110"/>
      <c r="J68" s="4"/>
      <c r="K68" s="4"/>
    </row>
    <row r="69" spans="2:11">
      <c r="B69" s="213"/>
      <c r="C69" s="4"/>
      <c r="D69" s="124" t="s">
        <v>265</v>
      </c>
      <c r="E69" s="81"/>
      <c r="F69" s="81"/>
      <c r="G69" s="81"/>
      <c r="H69" s="81"/>
      <c r="I69" s="110"/>
      <c r="J69" s="4"/>
      <c r="K69" s="4"/>
    </row>
    <row r="70" spans="2:11">
      <c r="B70" s="213"/>
      <c r="C70" s="4"/>
      <c r="D70" s="124" t="s">
        <v>266</v>
      </c>
      <c r="E70" s="81"/>
      <c r="F70" s="81"/>
      <c r="G70" s="81"/>
      <c r="H70" s="81"/>
      <c r="I70" s="110"/>
      <c r="J70" s="4"/>
      <c r="K70" s="4"/>
    </row>
    <row r="71" spans="2:11">
      <c r="B71" s="213"/>
      <c r="C71" s="4"/>
      <c r="D71" s="124" t="s">
        <v>267</v>
      </c>
      <c r="E71" s="81"/>
      <c r="F71" s="81"/>
      <c r="G71" s="81"/>
      <c r="H71" s="81"/>
      <c r="I71" s="110"/>
      <c r="J71" s="4"/>
      <c r="K71" s="4"/>
    </row>
    <row r="72" spans="2:11" ht="31.5">
      <c r="B72" s="213"/>
      <c r="C72" s="4"/>
      <c r="D72" s="124" t="s">
        <v>268</v>
      </c>
      <c r="E72" s="81"/>
      <c r="F72" s="81"/>
      <c r="G72" s="81"/>
      <c r="H72" s="81"/>
      <c r="I72" s="110"/>
      <c r="J72" s="4"/>
      <c r="K72" s="4"/>
    </row>
    <row r="73" spans="2:11">
      <c r="B73" s="213"/>
      <c r="C73" s="4"/>
      <c r="D73" s="124" t="s">
        <v>269</v>
      </c>
      <c r="E73" s="81"/>
      <c r="F73" s="81"/>
      <c r="G73" s="81"/>
      <c r="H73" s="81"/>
      <c r="I73" s="110"/>
      <c r="J73" s="4"/>
      <c r="K73" s="4"/>
    </row>
    <row r="74" spans="2:11">
      <c r="B74" s="213"/>
      <c r="C74" s="4"/>
      <c r="D74" s="124" t="s">
        <v>270</v>
      </c>
      <c r="E74" s="81"/>
      <c r="F74" s="81"/>
      <c r="G74" s="81"/>
      <c r="H74" s="81"/>
      <c r="I74" s="110"/>
      <c r="J74" s="4"/>
      <c r="K74" s="4"/>
    </row>
    <row r="75" spans="2:11">
      <c r="B75" s="214"/>
      <c r="C75" s="111"/>
      <c r="D75" s="125" t="s">
        <v>271</v>
      </c>
      <c r="E75" s="112"/>
      <c r="F75" s="112"/>
      <c r="G75" s="112"/>
      <c r="H75" s="112"/>
      <c r="I75" s="113"/>
      <c r="J75" s="4"/>
      <c r="K75" s="4"/>
    </row>
    <row r="76" spans="2:11" ht="16.5" thickBot="1">
      <c r="B76" s="150"/>
      <c r="C76" s="4"/>
      <c r="D76" s="116"/>
      <c r="E76" s="81"/>
      <c r="F76" s="81"/>
      <c r="G76" s="81"/>
      <c r="H76" s="81"/>
      <c r="I76" s="110"/>
      <c r="J76" s="4"/>
      <c r="K76" s="4"/>
    </row>
    <row r="77" spans="2:11">
      <c r="B77" s="210" t="s">
        <v>272</v>
      </c>
      <c r="C77" s="108"/>
      <c r="D77" s="109"/>
      <c r="E77" s="114"/>
      <c r="F77" s="114"/>
      <c r="G77" s="114"/>
      <c r="H77" s="114"/>
      <c r="I77" s="115"/>
      <c r="J77" s="4"/>
      <c r="K77" s="4"/>
    </row>
    <row r="78" spans="2:11">
      <c r="B78" s="211"/>
      <c r="C78" s="4"/>
      <c r="D78" s="124" t="s">
        <v>242</v>
      </c>
      <c r="E78" s="81"/>
      <c r="F78" s="81"/>
      <c r="G78" s="81"/>
      <c r="H78" s="81"/>
      <c r="I78" s="110"/>
      <c r="J78" s="4"/>
      <c r="K78" s="4"/>
    </row>
    <row r="79" spans="2:11">
      <c r="B79" s="211"/>
      <c r="C79" s="4"/>
      <c r="D79" s="124" t="s">
        <v>273</v>
      </c>
      <c r="E79" s="81"/>
      <c r="F79" s="81"/>
      <c r="G79" s="81"/>
      <c r="H79" s="81"/>
      <c r="I79" s="110"/>
      <c r="J79" s="4"/>
      <c r="K79" s="4"/>
    </row>
    <row r="80" spans="2:11">
      <c r="B80" s="211"/>
      <c r="C80" s="4"/>
      <c r="D80" s="124" t="s">
        <v>259</v>
      </c>
      <c r="E80" s="81"/>
      <c r="F80" s="81"/>
      <c r="G80" s="81"/>
      <c r="H80" s="81"/>
      <c r="I80" s="110"/>
      <c r="J80" s="4"/>
      <c r="K80" s="4"/>
    </row>
    <row r="81" spans="2:11">
      <c r="B81" s="211"/>
      <c r="C81" s="4"/>
      <c r="D81" s="124" t="s">
        <v>260</v>
      </c>
      <c r="E81" s="81"/>
      <c r="F81" s="81"/>
      <c r="G81" s="81"/>
      <c r="H81" s="81"/>
      <c r="I81" s="110"/>
      <c r="J81" s="4"/>
      <c r="K81" s="4"/>
    </row>
    <row r="82" spans="2:11">
      <c r="B82" s="211"/>
      <c r="C82" s="4"/>
      <c r="D82" s="124" t="s">
        <v>261</v>
      </c>
      <c r="E82" s="81"/>
      <c r="F82" s="81"/>
      <c r="G82" s="81"/>
      <c r="H82" s="81"/>
      <c r="I82" s="110"/>
      <c r="J82" s="4"/>
      <c r="K82" s="4"/>
    </row>
    <row r="83" spans="2:11">
      <c r="B83" s="211"/>
      <c r="C83" s="4"/>
      <c r="D83" s="168" t="s">
        <v>262</v>
      </c>
      <c r="E83" s="81"/>
      <c r="F83" s="81"/>
      <c r="G83" s="81"/>
      <c r="H83" s="81"/>
      <c r="I83" s="110"/>
      <c r="J83" s="4"/>
      <c r="K83" s="4"/>
    </row>
    <row r="84" spans="2:11">
      <c r="B84" s="211"/>
      <c r="C84" s="4"/>
      <c r="D84" s="168" t="s">
        <v>264</v>
      </c>
      <c r="E84" s="81"/>
      <c r="F84" s="81"/>
      <c r="G84" s="81"/>
      <c r="H84" s="81"/>
      <c r="I84" s="110"/>
      <c r="J84" s="4"/>
      <c r="K84" s="4"/>
    </row>
    <row r="85" spans="2:11">
      <c r="B85" s="211"/>
      <c r="C85" s="4"/>
      <c r="D85" s="124" t="s">
        <v>265</v>
      </c>
      <c r="E85" s="81"/>
      <c r="F85" s="81"/>
      <c r="G85" s="81"/>
      <c r="H85" s="81"/>
      <c r="I85" s="110"/>
      <c r="J85" s="4"/>
      <c r="K85" s="4"/>
    </row>
    <row r="86" spans="2:11">
      <c r="B86" s="211"/>
      <c r="C86" s="4"/>
      <c r="D86" s="124" t="s">
        <v>266</v>
      </c>
      <c r="E86" s="81"/>
      <c r="F86" s="81"/>
      <c r="G86" s="81"/>
      <c r="H86" s="81"/>
      <c r="I86" s="110"/>
      <c r="J86" s="4"/>
      <c r="K86" s="4"/>
    </row>
    <row r="87" spans="2:11">
      <c r="B87" s="211"/>
      <c r="C87" s="4"/>
      <c r="D87" s="124" t="s">
        <v>267</v>
      </c>
      <c r="E87" s="81"/>
      <c r="F87" s="81"/>
      <c r="G87" s="81"/>
      <c r="H87" s="81"/>
      <c r="I87" s="110"/>
      <c r="J87" s="4"/>
      <c r="K87" s="4"/>
    </row>
    <row r="88" spans="2:11" ht="31.5">
      <c r="B88" s="211"/>
      <c r="C88" s="4"/>
      <c r="D88" s="124" t="s">
        <v>268</v>
      </c>
      <c r="E88" s="81"/>
      <c r="F88" s="81"/>
      <c r="G88" s="81"/>
      <c r="H88" s="81"/>
      <c r="I88" s="110"/>
      <c r="J88" s="4"/>
      <c r="K88" s="4"/>
    </row>
    <row r="89" spans="2:11" ht="16.5" thickBot="1">
      <c r="B89" s="212"/>
      <c r="C89" s="111"/>
      <c r="D89" s="117"/>
      <c r="E89" s="112"/>
      <c r="F89" s="112"/>
      <c r="G89" s="112"/>
      <c r="H89" s="112"/>
      <c r="I89" s="113"/>
      <c r="J89" s="4"/>
      <c r="K89" s="4"/>
    </row>
    <row r="90" spans="2:11">
      <c r="B90" s="150"/>
      <c r="C90" s="4"/>
      <c r="D90" s="116"/>
      <c r="E90" s="81"/>
      <c r="F90" s="81"/>
      <c r="G90" s="81"/>
      <c r="H90" s="81"/>
      <c r="I90" s="110"/>
      <c r="J90" s="4"/>
      <c r="K90" s="4"/>
    </row>
    <row r="91" spans="2:11" ht="16.5" thickBot="1">
      <c r="B91" s="150"/>
      <c r="C91" s="4"/>
      <c r="D91" s="116"/>
      <c r="E91" s="81"/>
      <c r="F91" s="81"/>
      <c r="G91" s="81"/>
      <c r="H91" s="81"/>
      <c r="I91" s="110"/>
      <c r="J91" s="4"/>
      <c r="K91" s="4"/>
    </row>
    <row r="92" spans="2:11">
      <c r="B92" s="210" t="s">
        <v>274</v>
      </c>
      <c r="C92" s="108"/>
      <c r="D92" s="109"/>
      <c r="E92" s="114"/>
      <c r="F92" s="114"/>
      <c r="G92" s="114"/>
      <c r="H92" s="114"/>
      <c r="I92" s="115"/>
      <c r="J92" s="4"/>
      <c r="K92" s="4"/>
    </row>
    <row r="93" spans="2:11" ht="33" customHeight="1">
      <c r="B93" s="211"/>
      <c r="C93" s="4"/>
      <c r="D93" s="124" t="s">
        <v>275</v>
      </c>
      <c r="E93" s="81"/>
      <c r="F93" s="81"/>
      <c r="G93" s="81"/>
      <c r="H93" s="81"/>
      <c r="I93" s="110"/>
      <c r="J93" s="4"/>
      <c r="K93" s="4"/>
    </row>
    <row r="94" spans="2:11">
      <c r="B94" s="211"/>
      <c r="C94" s="4"/>
      <c r="D94" s="124" t="s">
        <v>276</v>
      </c>
      <c r="E94" s="81"/>
      <c r="F94" s="81"/>
      <c r="G94" s="81"/>
      <c r="H94" s="81"/>
      <c r="I94" s="110"/>
      <c r="J94" s="4"/>
      <c r="K94" s="4"/>
    </row>
    <row r="95" spans="2:11">
      <c r="B95" s="211"/>
      <c r="C95" s="4"/>
      <c r="D95" s="124" t="s">
        <v>277</v>
      </c>
      <c r="E95" s="81"/>
      <c r="F95" s="81"/>
      <c r="G95" s="81"/>
      <c r="H95" s="81"/>
      <c r="I95" s="110"/>
      <c r="J95" s="4"/>
      <c r="K95" s="4"/>
    </row>
    <row r="96" spans="2:11">
      <c r="B96" s="211"/>
      <c r="C96" s="4"/>
      <c r="D96" s="124" t="s">
        <v>240</v>
      </c>
      <c r="E96" s="81"/>
      <c r="F96" s="81"/>
      <c r="G96" s="81"/>
      <c r="H96" s="81"/>
      <c r="I96" s="110"/>
      <c r="J96" s="4"/>
      <c r="K96" s="4"/>
    </row>
    <row r="97" spans="2:11">
      <c r="B97" s="211"/>
      <c r="C97" s="4"/>
      <c r="D97" s="124" t="s">
        <v>278</v>
      </c>
      <c r="E97" s="81"/>
      <c r="F97" s="81"/>
      <c r="G97" s="81"/>
      <c r="H97" s="81"/>
      <c r="I97" s="110"/>
      <c r="J97" s="4"/>
      <c r="K97" s="4"/>
    </row>
    <row r="98" spans="2:11">
      <c r="B98" s="212"/>
      <c r="C98" s="111"/>
      <c r="D98" s="125" t="s">
        <v>279</v>
      </c>
      <c r="E98" s="112"/>
      <c r="F98" s="112"/>
      <c r="G98" s="112"/>
      <c r="H98" s="112"/>
      <c r="I98" s="113"/>
      <c r="J98" s="4"/>
      <c r="K98" s="4"/>
    </row>
    <row r="99" spans="2:11" ht="16.5" thickBot="1">
      <c r="B99" s="150"/>
      <c r="C99" s="4"/>
      <c r="D99" s="116"/>
      <c r="E99" s="81"/>
      <c r="F99" s="81"/>
      <c r="G99" s="81"/>
      <c r="H99" s="81"/>
      <c r="I99" s="110"/>
      <c r="J99" s="4"/>
      <c r="K99" s="4"/>
    </row>
    <row r="100" spans="2:11">
      <c r="B100" s="210" t="s">
        <v>280</v>
      </c>
      <c r="C100" s="108"/>
      <c r="D100" s="109"/>
      <c r="E100" s="114"/>
      <c r="F100" s="114"/>
      <c r="G100" s="114"/>
      <c r="H100" s="114"/>
      <c r="I100" s="115"/>
      <c r="J100" s="4"/>
      <c r="K100" s="4"/>
    </row>
    <row r="101" spans="2:11" ht="31.5">
      <c r="B101" s="211"/>
      <c r="C101" s="4"/>
      <c r="D101" s="124" t="s">
        <v>281</v>
      </c>
      <c r="E101" s="81"/>
      <c r="F101" s="81"/>
      <c r="G101" s="81"/>
      <c r="H101" s="81"/>
      <c r="I101" s="110"/>
      <c r="J101" s="4"/>
      <c r="K101" s="4"/>
    </row>
    <row r="102" spans="2:11">
      <c r="B102" s="211"/>
      <c r="C102" s="4"/>
      <c r="D102" s="124" t="s">
        <v>282</v>
      </c>
      <c r="E102" s="81"/>
      <c r="F102" s="81"/>
      <c r="G102" s="81"/>
      <c r="H102" s="81"/>
      <c r="I102" s="110"/>
      <c r="J102" s="4"/>
      <c r="K102" s="4"/>
    </row>
    <row r="103" spans="2:11">
      <c r="B103" s="211"/>
      <c r="C103" s="4"/>
      <c r="D103" s="124" t="s">
        <v>283</v>
      </c>
      <c r="E103" s="81"/>
      <c r="F103" s="81"/>
      <c r="G103" s="81"/>
      <c r="H103" s="81"/>
      <c r="I103" s="110"/>
      <c r="J103" s="4"/>
      <c r="K103" s="4"/>
    </row>
    <row r="104" spans="2:11">
      <c r="B104" s="211"/>
      <c r="C104" s="4"/>
      <c r="D104" s="124" t="s">
        <v>284</v>
      </c>
      <c r="E104" s="81"/>
      <c r="F104" s="81"/>
      <c r="G104" s="81"/>
      <c r="H104" s="81"/>
      <c r="I104" s="110"/>
      <c r="J104" s="4"/>
      <c r="K104" s="4"/>
    </row>
    <row r="105" spans="2:11">
      <c r="B105" s="211"/>
      <c r="C105" s="4"/>
      <c r="D105" s="124" t="s">
        <v>285</v>
      </c>
      <c r="E105" s="81"/>
      <c r="F105" s="81"/>
      <c r="G105" s="81"/>
      <c r="H105" s="81"/>
      <c r="I105" s="110"/>
      <c r="J105" s="4"/>
      <c r="K105" s="4"/>
    </row>
    <row r="106" spans="2:11">
      <c r="B106" s="211"/>
      <c r="C106" s="4"/>
      <c r="D106" s="124" t="s">
        <v>286</v>
      </c>
      <c r="E106" s="81"/>
      <c r="F106" s="81"/>
      <c r="G106" s="81"/>
      <c r="H106" s="81"/>
      <c r="I106" s="110"/>
      <c r="J106" s="4"/>
      <c r="K106" s="4"/>
    </row>
    <row r="107" spans="2:11">
      <c r="B107" s="211"/>
      <c r="C107" s="4"/>
      <c r="D107" s="124" t="s">
        <v>287</v>
      </c>
      <c r="E107" s="81"/>
      <c r="F107" s="81"/>
      <c r="G107" s="81"/>
      <c r="H107" s="81"/>
      <c r="I107" s="110"/>
      <c r="J107" s="4"/>
      <c r="K107" s="4"/>
    </row>
    <row r="108" spans="2:11" ht="16.5" thickBot="1">
      <c r="B108" s="212"/>
      <c r="C108" s="111"/>
      <c r="D108" s="117"/>
      <c r="E108" s="112"/>
      <c r="F108" s="112"/>
      <c r="G108" s="112"/>
      <c r="H108" s="112"/>
      <c r="I108" s="113"/>
      <c r="J108" s="4"/>
      <c r="K108" s="4"/>
    </row>
    <row r="109" spans="2:11">
      <c r="B109" s="150"/>
      <c r="C109" s="4"/>
      <c r="D109" s="116"/>
      <c r="E109" s="81"/>
      <c r="F109" s="81"/>
      <c r="G109" s="81"/>
      <c r="H109" s="81"/>
      <c r="I109" s="110"/>
      <c r="J109" s="4"/>
      <c r="K109" s="4"/>
    </row>
    <row r="110" spans="2:11" ht="16.5" thickBot="1">
      <c r="B110" s="150"/>
      <c r="C110" s="4"/>
      <c r="D110" s="116"/>
      <c r="E110" s="81"/>
      <c r="F110" s="81"/>
      <c r="G110" s="81"/>
      <c r="H110" s="81"/>
      <c r="I110" s="110"/>
      <c r="J110" s="4"/>
      <c r="K110" s="4"/>
    </row>
    <row r="111" spans="2:11">
      <c r="B111" s="215" t="s">
        <v>288</v>
      </c>
      <c r="C111" s="108"/>
      <c r="D111" s="109"/>
      <c r="E111" s="114"/>
      <c r="F111" s="114"/>
      <c r="G111" s="114"/>
      <c r="H111" s="114"/>
      <c r="I111" s="115"/>
      <c r="J111" s="4"/>
      <c r="K111" s="4"/>
    </row>
    <row r="112" spans="2:11">
      <c r="B112" s="213"/>
      <c r="C112" s="4"/>
      <c r="D112" s="124" t="s">
        <v>289</v>
      </c>
      <c r="E112" s="81"/>
      <c r="F112" s="81"/>
      <c r="G112" s="81"/>
      <c r="H112" s="81"/>
      <c r="I112" s="110"/>
      <c r="J112" s="4"/>
      <c r="K112" s="4"/>
    </row>
    <row r="113" spans="2:11" ht="31.5">
      <c r="B113" s="213"/>
      <c r="C113" s="4"/>
      <c r="D113" s="124" t="s">
        <v>290</v>
      </c>
      <c r="E113" s="81"/>
      <c r="F113" s="81"/>
      <c r="G113" s="81"/>
      <c r="H113" s="81"/>
      <c r="I113" s="110"/>
      <c r="J113" s="4"/>
      <c r="K113" s="4"/>
    </row>
    <row r="114" spans="2:11" ht="31.5">
      <c r="B114" s="213"/>
      <c r="C114" s="4"/>
      <c r="D114" s="124" t="s">
        <v>291</v>
      </c>
      <c r="E114" s="81"/>
      <c r="F114" s="81"/>
      <c r="G114" s="81"/>
      <c r="H114" s="81"/>
      <c r="I114" s="110"/>
      <c r="J114" s="4"/>
      <c r="K114" s="4"/>
    </row>
    <row r="115" spans="2:11">
      <c r="B115" s="213"/>
      <c r="C115" s="4"/>
      <c r="D115" s="124" t="s">
        <v>292</v>
      </c>
      <c r="E115" s="81"/>
      <c r="F115" s="81"/>
      <c r="G115" s="81"/>
      <c r="H115" s="81"/>
      <c r="I115" s="110"/>
      <c r="J115" s="4"/>
      <c r="K115" s="4"/>
    </row>
    <row r="116" spans="2:11">
      <c r="B116" s="213"/>
      <c r="C116" s="4"/>
      <c r="D116" s="124" t="s">
        <v>293</v>
      </c>
      <c r="E116" s="81"/>
      <c r="F116" s="81"/>
      <c r="G116" s="81"/>
      <c r="H116" s="81"/>
      <c r="I116" s="110"/>
      <c r="J116" s="4"/>
      <c r="K116" s="4"/>
    </row>
    <row r="117" spans="2:11">
      <c r="B117" s="213"/>
      <c r="C117" s="4"/>
      <c r="D117" s="124" t="s">
        <v>294</v>
      </c>
      <c r="E117" s="81"/>
      <c r="F117" s="81"/>
      <c r="G117" s="81"/>
      <c r="H117" s="81"/>
      <c r="I117" s="110"/>
      <c r="J117" s="4"/>
      <c r="K117" s="4"/>
    </row>
    <row r="118" spans="2:11" ht="31.5">
      <c r="B118" s="213"/>
      <c r="C118" s="4"/>
      <c r="D118" s="124" t="s">
        <v>295</v>
      </c>
      <c r="E118" s="81"/>
      <c r="F118" s="81"/>
      <c r="G118" s="81"/>
      <c r="H118" s="81"/>
      <c r="I118" s="110"/>
      <c r="J118" s="4"/>
      <c r="K118" s="4"/>
    </row>
    <row r="119" spans="2:11" ht="33" customHeight="1">
      <c r="B119" s="213"/>
      <c r="C119" s="4"/>
      <c r="D119" s="124" t="s">
        <v>296</v>
      </c>
      <c r="E119" s="81"/>
      <c r="F119" s="81"/>
      <c r="G119" s="81"/>
      <c r="H119" s="81"/>
      <c r="I119" s="110"/>
      <c r="J119" s="4"/>
      <c r="K119" s="4"/>
    </row>
    <row r="120" spans="2:11" ht="47.25">
      <c r="B120" s="213"/>
      <c r="C120" s="4"/>
      <c r="D120" s="124" t="s">
        <v>297</v>
      </c>
      <c r="E120" s="81"/>
      <c r="F120" s="81"/>
      <c r="G120" s="81"/>
      <c r="H120" s="81"/>
      <c r="I120" s="110"/>
      <c r="J120" s="4"/>
      <c r="K120" s="4"/>
    </row>
    <row r="121" spans="2:11">
      <c r="B121" s="213"/>
      <c r="C121" s="4"/>
      <c r="D121" s="124" t="s">
        <v>298</v>
      </c>
      <c r="E121" s="81"/>
      <c r="F121" s="81"/>
      <c r="G121" s="81"/>
      <c r="H121" s="81"/>
      <c r="I121" s="110"/>
      <c r="J121" s="4"/>
      <c r="K121" s="4"/>
    </row>
    <row r="122" spans="2:11">
      <c r="B122" s="213"/>
      <c r="C122" s="4"/>
      <c r="D122" s="124" t="s">
        <v>299</v>
      </c>
      <c r="E122" s="81"/>
      <c r="F122" s="81"/>
      <c r="G122" s="81"/>
      <c r="H122" s="81"/>
      <c r="I122" s="110"/>
      <c r="J122" s="4"/>
      <c r="K122" s="4"/>
    </row>
    <row r="123" spans="2:11" ht="33.75" customHeight="1">
      <c r="B123" s="213"/>
      <c r="C123" s="4"/>
      <c r="D123" s="124" t="s">
        <v>300</v>
      </c>
      <c r="E123" s="81"/>
      <c r="F123" s="81"/>
      <c r="G123" s="81"/>
      <c r="H123" s="81"/>
      <c r="I123" s="110"/>
      <c r="J123" s="4"/>
      <c r="K123" s="4"/>
    </row>
    <row r="124" spans="2:11">
      <c r="B124" s="214"/>
      <c r="C124" s="111"/>
      <c r="D124" s="125" t="s">
        <v>301</v>
      </c>
      <c r="E124" s="112"/>
      <c r="F124" s="112"/>
      <c r="G124" s="112"/>
      <c r="H124" s="112"/>
      <c r="I124" s="113"/>
      <c r="J124" s="4"/>
      <c r="K124" s="4"/>
    </row>
    <row r="125" spans="2:11" ht="16.5" thickBot="1">
      <c r="B125" s="150"/>
      <c r="C125" s="4"/>
      <c r="D125" s="116"/>
      <c r="E125" s="81"/>
      <c r="F125" s="81"/>
      <c r="G125" s="81"/>
      <c r="H125" s="81"/>
      <c r="I125" s="110"/>
      <c r="J125" s="4"/>
      <c r="K125" s="4"/>
    </row>
    <row r="126" spans="2:11">
      <c r="B126" s="215" t="s">
        <v>302</v>
      </c>
      <c r="C126" s="108"/>
      <c r="D126" s="109"/>
      <c r="E126" s="114"/>
      <c r="F126" s="114"/>
      <c r="G126" s="114"/>
      <c r="H126" s="114"/>
      <c r="I126" s="115"/>
      <c r="J126" s="4"/>
      <c r="K126" s="4"/>
    </row>
    <row r="127" spans="2:11">
      <c r="B127" s="213"/>
      <c r="C127" s="4"/>
      <c r="D127" s="124" t="s">
        <v>303</v>
      </c>
      <c r="E127" s="81"/>
      <c r="F127" s="81"/>
      <c r="G127" s="81"/>
      <c r="H127" s="81"/>
      <c r="I127" s="110"/>
      <c r="J127" s="4"/>
      <c r="K127" s="4"/>
    </row>
    <row r="128" spans="2:11">
      <c r="B128" s="213"/>
      <c r="C128" s="4"/>
      <c r="D128" s="124" t="s">
        <v>304</v>
      </c>
      <c r="E128" s="81"/>
      <c r="F128" s="81"/>
      <c r="G128" s="81"/>
      <c r="H128" s="81"/>
      <c r="I128" s="110"/>
      <c r="J128" s="4"/>
      <c r="K128" s="4"/>
    </row>
    <row r="129" spans="2:11">
      <c r="B129" s="213"/>
      <c r="C129" s="4"/>
      <c r="D129" s="124" t="s">
        <v>305</v>
      </c>
      <c r="E129" s="81"/>
      <c r="F129" s="81"/>
      <c r="G129" s="81"/>
      <c r="H129" s="81"/>
      <c r="I129" s="110"/>
      <c r="J129" s="4"/>
      <c r="K129" s="4"/>
    </row>
    <row r="130" spans="2:11" ht="31.5">
      <c r="B130" s="213"/>
      <c r="C130" s="4"/>
      <c r="D130" s="124" t="s">
        <v>306</v>
      </c>
      <c r="E130" s="81"/>
      <c r="F130" s="81"/>
      <c r="G130" s="81"/>
      <c r="H130" s="81"/>
      <c r="I130" s="110"/>
      <c r="J130" s="4"/>
      <c r="K130" s="4"/>
    </row>
    <row r="131" spans="2:11" ht="47.25">
      <c r="B131" s="213"/>
      <c r="C131" s="4"/>
      <c r="D131" s="124" t="s">
        <v>307</v>
      </c>
      <c r="E131" s="127" t="s">
        <v>308</v>
      </c>
      <c r="F131" s="81"/>
      <c r="G131" s="81"/>
      <c r="H131" s="81"/>
      <c r="I131" s="110"/>
      <c r="J131" s="4"/>
      <c r="K131" s="4"/>
    </row>
    <row r="132" spans="2:11">
      <c r="B132" s="213"/>
      <c r="C132" s="4"/>
      <c r="D132" s="124" t="s">
        <v>309</v>
      </c>
      <c r="E132" s="127"/>
      <c r="F132" s="81"/>
      <c r="G132" s="81"/>
      <c r="H132" s="81"/>
      <c r="I132" s="110"/>
      <c r="J132" s="4"/>
      <c r="K132" s="4"/>
    </row>
    <row r="133" spans="2:11">
      <c r="B133" s="213"/>
      <c r="C133" s="4"/>
      <c r="D133" s="124" t="s">
        <v>310</v>
      </c>
      <c r="E133" s="127"/>
      <c r="F133" s="81"/>
      <c r="G133" s="81"/>
      <c r="H133" s="81"/>
      <c r="I133" s="110"/>
      <c r="J133" s="4"/>
      <c r="K133" s="4"/>
    </row>
    <row r="134" spans="2:11">
      <c r="B134" s="213"/>
      <c r="C134" s="4"/>
      <c r="D134" s="124" t="s">
        <v>311</v>
      </c>
      <c r="E134" s="127"/>
      <c r="F134" s="81"/>
      <c r="G134" s="81"/>
      <c r="H134" s="81"/>
      <c r="I134" s="110"/>
      <c r="J134" s="4"/>
      <c r="K134" s="4"/>
    </row>
    <row r="135" spans="2:11">
      <c r="B135" s="213"/>
      <c r="C135" s="4"/>
      <c r="D135" s="124" t="s">
        <v>312</v>
      </c>
      <c r="E135" s="127"/>
      <c r="F135" s="81"/>
      <c r="G135" s="81"/>
      <c r="H135" s="81"/>
      <c r="I135" s="110"/>
      <c r="J135" s="4"/>
      <c r="K135" s="4"/>
    </row>
    <row r="136" spans="2:11">
      <c r="B136" s="213"/>
      <c r="C136" s="4"/>
      <c r="D136" s="124" t="s">
        <v>313</v>
      </c>
      <c r="E136" s="127"/>
      <c r="F136" s="81"/>
      <c r="G136" s="81"/>
      <c r="H136" s="81"/>
      <c r="I136" s="110"/>
      <c r="J136" s="4"/>
      <c r="K136" s="4"/>
    </row>
    <row r="137" spans="2:11">
      <c r="B137" s="213"/>
      <c r="C137" s="4"/>
      <c r="D137" s="124" t="s">
        <v>314</v>
      </c>
      <c r="E137" s="127"/>
      <c r="F137" s="81"/>
      <c r="G137" s="81"/>
      <c r="H137" s="81"/>
      <c r="I137" s="110"/>
      <c r="J137" s="4"/>
      <c r="K137" s="4"/>
    </row>
    <row r="138" spans="2:11">
      <c r="B138" s="213"/>
      <c r="C138" s="4"/>
      <c r="D138" s="124" t="s">
        <v>315</v>
      </c>
      <c r="E138" s="127"/>
      <c r="F138" s="81"/>
      <c r="G138" s="81"/>
      <c r="H138" s="81"/>
      <c r="I138" s="110"/>
      <c r="J138" s="4"/>
      <c r="K138" s="4"/>
    </row>
    <row r="139" spans="2:11">
      <c r="B139" s="213"/>
      <c r="C139" s="4"/>
      <c r="D139" s="124" t="s">
        <v>316</v>
      </c>
      <c r="E139" s="127"/>
      <c r="F139" s="81"/>
      <c r="G139" s="81"/>
      <c r="H139" s="81"/>
      <c r="I139" s="110"/>
      <c r="J139" s="4"/>
      <c r="K139" s="4"/>
    </row>
    <row r="140" spans="2:11">
      <c r="B140" s="213"/>
      <c r="C140" s="4"/>
      <c r="D140" s="124" t="s">
        <v>317</v>
      </c>
      <c r="E140" s="127"/>
      <c r="F140" s="81"/>
      <c r="G140" s="81"/>
      <c r="H140" s="81"/>
      <c r="I140" s="110"/>
      <c r="J140" s="4"/>
      <c r="K140" s="4"/>
    </row>
    <row r="141" spans="2:11">
      <c r="B141" s="213"/>
      <c r="C141" s="4"/>
      <c r="D141" s="124" t="s">
        <v>318</v>
      </c>
      <c r="E141" s="127"/>
      <c r="F141" s="81"/>
      <c r="G141" s="81"/>
      <c r="H141" s="81"/>
      <c r="I141" s="110"/>
      <c r="J141" s="4"/>
      <c r="K141" s="4"/>
    </row>
    <row r="142" spans="2:11">
      <c r="B142" s="214"/>
      <c r="C142" s="111"/>
      <c r="D142" s="125" t="s">
        <v>301</v>
      </c>
      <c r="E142" s="128"/>
      <c r="F142" s="112"/>
      <c r="G142" s="112"/>
      <c r="H142" s="112"/>
      <c r="I142" s="113"/>
      <c r="J142" s="4"/>
      <c r="K142" s="4"/>
    </row>
    <row r="143" spans="2:11" ht="16.5" thickBot="1">
      <c r="B143" s="151"/>
      <c r="C143" s="4"/>
      <c r="D143" s="124"/>
      <c r="E143" s="127"/>
      <c r="F143" s="81"/>
      <c r="G143" s="81"/>
      <c r="H143" s="81"/>
      <c r="I143" s="110"/>
      <c r="J143" s="4"/>
      <c r="K143" s="4"/>
    </row>
    <row r="144" spans="2:11">
      <c r="B144" s="210" t="s">
        <v>319</v>
      </c>
      <c r="C144" s="108"/>
      <c r="D144" s="126"/>
      <c r="E144" s="129"/>
      <c r="F144" s="114"/>
      <c r="G144" s="114"/>
      <c r="H144" s="114"/>
      <c r="I144" s="115"/>
      <c r="J144" s="4"/>
      <c r="K144" s="4"/>
    </row>
    <row r="145" spans="2:11">
      <c r="B145" s="211"/>
      <c r="C145" s="4"/>
      <c r="D145" s="124" t="s">
        <v>320</v>
      </c>
      <c r="E145" s="127"/>
      <c r="F145" s="81"/>
      <c r="G145" s="81"/>
      <c r="H145" s="81"/>
      <c r="I145" s="110"/>
      <c r="J145" s="4"/>
      <c r="K145" s="4"/>
    </row>
    <row r="146" spans="2:11">
      <c r="B146" s="211"/>
      <c r="C146" s="4"/>
      <c r="D146" s="124" t="s">
        <v>242</v>
      </c>
      <c r="E146" s="127"/>
      <c r="F146" s="81"/>
      <c r="G146" s="81"/>
      <c r="H146" s="81"/>
      <c r="I146" s="110"/>
      <c r="J146" s="4"/>
      <c r="K146" s="4"/>
    </row>
    <row r="147" spans="2:11">
      <c r="B147" s="211"/>
      <c r="C147" s="4"/>
      <c r="D147" s="124" t="s">
        <v>321</v>
      </c>
      <c r="E147" s="127"/>
      <c r="F147" s="81"/>
      <c r="G147" s="81"/>
      <c r="H147" s="81"/>
      <c r="I147" s="110"/>
      <c r="J147" s="4"/>
      <c r="K147" s="4"/>
    </row>
    <row r="148" spans="2:11" ht="31.5">
      <c r="B148" s="211"/>
      <c r="C148" s="4"/>
      <c r="D148" s="124" t="s">
        <v>322</v>
      </c>
      <c r="E148" s="127"/>
      <c r="F148" s="81"/>
      <c r="G148" s="81"/>
      <c r="H148" s="81"/>
      <c r="I148" s="110"/>
      <c r="J148" s="4"/>
      <c r="K148" s="4"/>
    </row>
    <row r="149" spans="2:11">
      <c r="B149" s="211"/>
      <c r="C149" s="4"/>
      <c r="D149" s="124" t="s">
        <v>323</v>
      </c>
      <c r="E149" s="127"/>
      <c r="F149" s="81"/>
      <c r="G149" s="81"/>
      <c r="H149" s="81"/>
      <c r="I149" s="110"/>
      <c r="J149" s="4"/>
      <c r="K149" s="4"/>
    </row>
    <row r="150" spans="2:11" ht="31.5">
      <c r="B150" s="211"/>
      <c r="C150" s="4"/>
      <c r="D150" s="124" t="s">
        <v>324</v>
      </c>
      <c r="E150" s="127"/>
      <c r="F150" s="81"/>
      <c r="G150" s="81"/>
      <c r="H150" s="81"/>
      <c r="I150" s="110"/>
      <c r="J150" s="4"/>
      <c r="K150" s="4"/>
    </row>
    <row r="151" spans="2:11" ht="27.75" customHeight="1">
      <c r="B151" s="211"/>
      <c r="C151" s="4"/>
      <c r="D151" s="124" t="s">
        <v>325</v>
      </c>
      <c r="E151" s="127"/>
      <c r="F151" s="81"/>
      <c r="G151" s="81"/>
      <c r="H151" s="81"/>
      <c r="I151" s="110"/>
      <c r="J151" s="4"/>
      <c r="K151" s="4"/>
    </row>
    <row r="152" spans="2:11" ht="31.5">
      <c r="B152" s="211"/>
      <c r="C152" s="4"/>
      <c r="D152" s="124" t="s">
        <v>326</v>
      </c>
      <c r="E152" s="81"/>
      <c r="F152" s="81"/>
      <c r="G152" s="81"/>
      <c r="H152" s="81"/>
      <c r="I152" s="110"/>
      <c r="J152" s="4"/>
      <c r="K152" s="4"/>
    </row>
    <row r="153" spans="2:11">
      <c r="B153" s="212"/>
      <c r="C153" s="111"/>
      <c r="D153" s="125" t="s">
        <v>301</v>
      </c>
      <c r="E153" s="112"/>
      <c r="F153" s="112"/>
      <c r="G153" s="112"/>
      <c r="H153" s="112"/>
      <c r="I153" s="113"/>
      <c r="J153" s="4"/>
      <c r="K153" s="4"/>
    </row>
    <row r="154" spans="2:11" ht="16.5" thickBot="1">
      <c r="B154" s="151"/>
      <c r="C154" s="4"/>
      <c r="D154" s="124"/>
      <c r="E154" s="81"/>
      <c r="F154" s="81"/>
      <c r="G154" s="81"/>
      <c r="H154" s="81"/>
      <c r="I154" s="110"/>
      <c r="J154" s="4"/>
      <c r="K154" s="4"/>
    </row>
    <row r="155" spans="2:11">
      <c r="B155" s="210" t="s">
        <v>327</v>
      </c>
      <c r="C155" s="108"/>
      <c r="D155" s="109"/>
      <c r="E155" s="114"/>
      <c r="F155" s="114"/>
      <c r="G155" s="114"/>
      <c r="H155" s="114"/>
      <c r="I155" s="115"/>
      <c r="J155" s="4"/>
      <c r="K155" s="4"/>
    </row>
    <row r="156" spans="2:11">
      <c r="B156" s="211"/>
      <c r="C156" s="4"/>
      <c r="D156" s="124" t="s">
        <v>328</v>
      </c>
      <c r="E156" s="81"/>
      <c r="F156" s="81"/>
      <c r="G156" s="81"/>
      <c r="H156" s="81"/>
      <c r="I156" s="110"/>
      <c r="J156" s="4"/>
      <c r="K156" s="4"/>
    </row>
    <row r="157" spans="2:11">
      <c r="B157" s="211"/>
      <c r="C157" s="4"/>
      <c r="D157" s="124" t="s">
        <v>329</v>
      </c>
      <c r="E157" s="81"/>
      <c r="F157" s="81"/>
      <c r="G157" s="81"/>
      <c r="H157" s="81"/>
      <c r="I157" s="110"/>
      <c r="J157" s="4"/>
      <c r="K157" s="4"/>
    </row>
    <row r="158" spans="2:11">
      <c r="B158" s="211"/>
      <c r="C158" s="4"/>
      <c r="D158" s="124" t="s">
        <v>330</v>
      </c>
      <c r="E158" s="81"/>
      <c r="F158" s="81"/>
      <c r="G158" s="81"/>
      <c r="H158" s="81"/>
      <c r="I158" s="110"/>
      <c r="J158" s="4"/>
      <c r="K158" s="4"/>
    </row>
    <row r="159" spans="2:11">
      <c r="B159" s="211"/>
      <c r="C159" s="4"/>
      <c r="D159" s="124" t="s">
        <v>331</v>
      </c>
      <c r="E159" s="81"/>
      <c r="F159" s="81"/>
      <c r="G159" s="81"/>
      <c r="H159" s="81"/>
      <c r="I159" s="110"/>
      <c r="J159" s="4"/>
      <c r="K159" s="4"/>
    </row>
    <row r="160" spans="2:11">
      <c r="B160" s="211"/>
      <c r="C160" s="4"/>
      <c r="D160" s="124" t="s">
        <v>318</v>
      </c>
      <c r="E160" s="81"/>
      <c r="F160" s="81"/>
      <c r="G160" s="81"/>
      <c r="H160" s="81"/>
      <c r="I160" s="110"/>
      <c r="J160" s="4"/>
      <c r="K160" s="4"/>
    </row>
    <row r="161" spans="2:12">
      <c r="B161" s="211"/>
      <c r="C161" s="4"/>
      <c r="D161" s="124" t="s">
        <v>332</v>
      </c>
      <c r="E161" s="81"/>
      <c r="F161" s="81"/>
      <c r="G161" s="81"/>
      <c r="H161" s="81"/>
      <c r="I161" s="110"/>
      <c r="J161" s="4"/>
      <c r="K161" s="4"/>
    </row>
    <row r="162" spans="2:12">
      <c r="B162" s="211"/>
      <c r="C162" s="4"/>
      <c r="D162" s="124" t="s">
        <v>333</v>
      </c>
      <c r="E162" s="81"/>
      <c r="F162" s="81"/>
      <c r="G162" s="81"/>
      <c r="H162" s="81"/>
      <c r="I162" s="110"/>
      <c r="J162" s="4"/>
      <c r="K162" s="4"/>
    </row>
    <row r="163" spans="2:12">
      <c r="B163" s="211"/>
      <c r="C163" s="4"/>
      <c r="D163" s="124" t="s">
        <v>334</v>
      </c>
      <c r="E163" s="81"/>
      <c r="F163" s="81"/>
      <c r="G163" s="81"/>
      <c r="H163" s="81"/>
      <c r="I163" s="110"/>
      <c r="J163" s="4"/>
      <c r="K163" s="4"/>
    </row>
    <row r="164" spans="2:12">
      <c r="B164" s="211"/>
      <c r="C164" s="4"/>
      <c r="D164" s="124" t="s">
        <v>335</v>
      </c>
      <c r="E164" s="81"/>
      <c r="F164" s="81"/>
      <c r="G164" s="81"/>
      <c r="H164" s="81"/>
      <c r="I164" s="110"/>
      <c r="J164" s="4"/>
      <c r="K164" s="4"/>
    </row>
    <row r="165" spans="2:12">
      <c r="B165" s="211"/>
      <c r="C165" s="4"/>
      <c r="D165" s="124" t="s">
        <v>336</v>
      </c>
      <c r="E165" s="81"/>
      <c r="F165" s="81"/>
      <c r="G165" s="81"/>
      <c r="H165" s="81"/>
      <c r="I165" s="110"/>
      <c r="J165" s="4"/>
      <c r="K165" s="4"/>
    </row>
    <row r="166" spans="2:12">
      <c r="B166" s="211"/>
      <c r="C166" s="4"/>
      <c r="D166" s="124" t="s">
        <v>337</v>
      </c>
      <c r="E166" s="81"/>
      <c r="F166" s="81"/>
      <c r="G166" s="81"/>
      <c r="H166" s="81"/>
      <c r="I166" s="110"/>
      <c r="J166" s="4"/>
      <c r="K166" s="4"/>
    </row>
    <row r="167" spans="2:12">
      <c r="B167" s="212"/>
      <c r="C167" s="111"/>
      <c r="D167" s="125" t="s">
        <v>301</v>
      </c>
      <c r="E167" s="112"/>
      <c r="F167" s="112"/>
      <c r="G167" s="112"/>
      <c r="H167" s="112"/>
      <c r="I167" s="113"/>
      <c r="J167" s="4"/>
      <c r="K167" s="4"/>
    </row>
    <row r="168" spans="2:12">
      <c r="B168" s="32"/>
      <c r="C168" s="4"/>
      <c r="D168" s="116"/>
      <c r="E168" s="4"/>
      <c r="F168" s="4"/>
      <c r="G168" s="4"/>
      <c r="H168" s="4"/>
      <c r="I168" s="4"/>
      <c r="J168" s="4"/>
      <c r="K168" s="4"/>
    </row>
    <row r="169" spans="2:12" ht="16.5" thickBot="1">
      <c r="B169" s="32"/>
      <c r="C169" s="4"/>
      <c r="D169" s="116"/>
      <c r="E169" s="4"/>
      <c r="F169" s="4"/>
      <c r="G169" s="4"/>
      <c r="H169" s="4"/>
      <c r="I169" s="4"/>
      <c r="J169" s="4"/>
      <c r="K169" s="4"/>
    </row>
    <row r="170" spans="2:12">
      <c r="B170" s="210" t="s">
        <v>338</v>
      </c>
      <c r="C170" s="148"/>
      <c r="D170" s="145"/>
      <c r="E170" s="146"/>
      <c r="F170" s="146"/>
      <c r="G170" s="146"/>
      <c r="H170" s="146"/>
      <c r="I170" s="146"/>
      <c r="J170" s="146"/>
      <c r="K170" s="147"/>
      <c r="L170" s="4"/>
    </row>
    <row r="171" spans="2:12" ht="31.5">
      <c r="B171" s="211"/>
      <c r="C171" s="2"/>
      <c r="D171" s="144" t="s">
        <v>339</v>
      </c>
      <c r="E171" s="107" t="s">
        <v>340</v>
      </c>
      <c r="F171" s="107" t="s">
        <v>341</v>
      </c>
      <c r="G171" s="144" t="s">
        <v>342</v>
      </c>
      <c r="H171" s="107" t="s">
        <v>343</v>
      </c>
      <c r="I171" s="107" t="s">
        <v>344</v>
      </c>
      <c r="J171" s="144" t="s">
        <v>345</v>
      </c>
      <c r="K171" s="169" t="s">
        <v>346</v>
      </c>
      <c r="L171" s="4"/>
    </row>
    <row r="172" spans="2:12">
      <c r="B172" s="211"/>
      <c r="C172" s="2">
        <v>1</v>
      </c>
      <c r="D172" s="118"/>
      <c r="E172" s="81"/>
      <c r="F172" s="81"/>
      <c r="G172" s="81"/>
      <c r="H172" s="81"/>
      <c r="I172" s="81"/>
      <c r="J172" s="81"/>
      <c r="K172" s="110"/>
      <c r="L172" s="4"/>
    </row>
    <row r="173" spans="2:12">
      <c r="B173" s="211"/>
      <c r="C173" s="2">
        <v>2</v>
      </c>
      <c r="D173" s="118"/>
      <c r="E173" s="81"/>
      <c r="F173" s="81"/>
      <c r="G173" s="81"/>
      <c r="H173" s="81"/>
      <c r="I173" s="81"/>
      <c r="J173" s="81"/>
      <c r="K173" s="110"/>
      <c r="L173" s="4"/>
    </row>
    <row r="174" spans="2:12">
      <c r="B174" s="211"/>
      <c r="C174" s="2">
        <v>3</v>
      </c>
      <c r="D174" s="118"/>
      <c r="E174" s="81"/>
      <c r="F174" s="81"/>
      <c r="G174" s="81"/>
      <c r="H174" s="81"/>
      <c r="I174" s="81"/>
      <c r="J174" s="81"/>
      <c r="K174" s="110"/>
      <c r="L174" s="4"/>
    </row>
    <row r="175" spans="2:12">
      <c r="B175" s="211"/>
      <c r="C175" s="2">
        <v>4</v>
      </c>
      <c r="D175" s="118"/>
      <c r="E175" s="81"/>
      <c r="F175" s="81"/>
      <c r="G175" s="81"/>
      <c r="H175" s="81"/>
      <c r="I175" s="81"/>
      <c r="J175" s="81"/>
      <c r="K175" s="110"/>
      <c r="L175" s="4"/>
    </row>
    <row r="176" spans="2:12">
      <c r="B176" s="211"/>
      <c r="C176" s="2">
        <v>5</v>
      </c>
      <c r="D176" s="118"/>
      <c r="E176" s="81"/>
      <c r="F176" s="81"/>
      <c r="G176" s="81"/>
      <c r="H176" s="81"/>
      <c r="I176" s="81"/>
      <c r="J176" s="81"/>
      <c r="K176" s="110"/>
      <c r="L176" s="4"/>
    </row>
    <row r="177" spans="2:12">
      <c r="B177" s="211"/>
      <c r="C177" s="2">
        <v>6</v>
      </c>
      <c r="D177" s="118"/>
      <c r="E177" s="81"/>
      <c r="F177" s="81"/>
      <c r="G177" s="81"/>
      <c r="H177" s="81"/>
      <c r="I177" s="81"/>
      <c r="J177" s="81"/>
      <c r="K177" s="110"/>
      <c r="L177" s="4"/>
    </row>
    <row r="178" spans="2:12">
      <c r="B178" s="211"/>
      <c r="C178" s="2">
        <v>7</v>
      </c>
      <c r="D178" s="118"/>
      <c r="E178" s="81"/>
      <c r="F178" s="81"/>
      <c r="G178" s="81"/>
      <c r="H178" s="81"/>
      <c r="I178" s="81"/>
      <c r="J178" s="81"/>
      <c r="K178" s="110"/>
      <c r="L178" s="4"/>
    </row>
    <row r="179" spans="2:12">
      <c r="B179" s="211"/>
      <c r="C179" s="2">
        <v>7</v>
      </c>
      <c r="D179" s="118"/>
      <c r="E179" s="81"/>
      <c r="F179" s="81"/>
      <c r="G179" s="81"/>
      <c r="H179" s="81"/>
      <c r="I179" s="81"/>
      <c r="J179" s="81"/>
      <c r="K179" s="110"/>
      <c r="L179" s="4"/>
    </row>
    <row r="180" spans="2:12">
      <c r="B180" s="211"/>
      <c r="C180" s="2">
        <v>8</v>
      </c>
      <c r="D180" s="118"/>
      <c r="E180" s="81"/>
      <c r="F180" s="81"/>
      <c r="G180" s="81"/>
      <c r="H180" s="81"/>
      <c r="I180" s="81"/>
      <c r="J180" s="81"/>
      <c r="K180" s="110"/>
      <c r="L180" s="4"/>
    </row>
    <row r="181" spans="2:12">
      <c r="B181" s="211"/>
      <c r="C181" s="2">
        <v>9</v>
      </c>
      <c r="D181" s="118"/>
      <c r="E181" s="81"/>
      <c r="F181" s="81"/>
      <c r="G181" s="81"/>
      <c r="H181" s="81"/>
      <c r="I181" s="81"/>
      <c r="J181" s="81"/>
      <c r="K181" s="110"/>
      <c r="L181" s="4"/>
    </row>
    <row r="182" spans="2:12">
      <c r="B182" s="211"/>
      <c r="C182" s="2">
        <v>10</v>
      </c>
      <c r="D182" s="118"/>
      <c r="E182" s="81"/>
      <c r="F182" s="81"/>
      <c r="G182" s="81"/>
      <c r="H182" s="81"/>
      <c r="I182" s="81"/>
      <c r="J182" s="81"/>
      <c r="K182" s="110"/>
      <c r="L182" s="4"/>
    </row>
    <row r="183" spans="2:12">
      <c r="B183" s="211"/>
      <c r="C183" s="2">
        <v>11</v>
      </c>
      <c r="D183" s="118"/>
      <c r="E183" s="81"/>
      <c r="F183" s="81"/>
      <c r="G183" s="81"/>
      <c r="H183" s="81"/>
      <c r="I183" s="81"/>
      <c r="J183" s="81"/>
      <c r="K183" s="110"/>
      <c r="L183" s="4"/>
    </row>
    <row r="184" spans="2:12">
      <c r="B184" s="211"/>
      <c r="C184" s="2">
        <v>12</v>
      </c>
      <c r="D184" s="118"/>
      <c r="E184" s="81"/>
      <c r="F184" s="81"/>
      <c r="G184" s="81"/>
      <c r="H184" s="81"/>
      <c r="I184" s="81"/>
      <c r="J184" s="81"/>
      <c r="K184" s="110"/>
      <c r="L184" s="4"/>
    </row>
    <row r="185" spans="2:12">
      <c r="B185" s="211"/>
      <c r="C185" s="2">
        <v>13</v>
      </c>
      <c r="D185" s="118"/>
      <c r="E185" s="81"/>
      <c r="F185" s="81"/>
      <c r="G185" s="81"/>
      <c r="H185" s="81"/>
      <c r="I185" s="81"/>
      <c r="J185" s="81"/>
      <c r="K185" s="110"/>
      <c r="L185" s="4"/>
    </row>
    <row r="186" spans="2:12">
      <c r="B186" s="211"/>
      <c r="C186" s="2">
        <v>14</v>
      </c>
      <c r="D186" s="118"/>
      <c r="E186" s="81"/>
      <c r="F186" s="81"/>
      <c r="G186" s="81"/>
      <c r="H186" s="81"/>
      <c r="I186" s="81"/>
      <c r="J186" s="81"/>
      <c r="K186" s="110"/>
      <c r="L186" s="4"/>
    </row>
    <row r="187" spans="2:12">
      <c r="B187" s="211"/>
      <c r="C187" s="2">
        <v>15</v>
      </c>
      <c r="D187" s="118"/>
      <c r="E187" s="81"/>
      <c r="F187" s="81"/>
      <c r="G187" s="81"/>
      <c r="H187" s="81"/>
      <c r="I187" s="81"/>
      <c r="J187" s="81"/>
      <c r="K187" s="110"/>
      <c r="L187" s="4"/>
    </row>
    <row r="188" spans="2:12">
      <c r="B188" s="211"/>
      <c r="C188" s="2">
        <v>16</v>
      </c>
      <c r="D188" s="118"/>
      <c r="E188" s="81"/>
      <c r="F188" s="81"/>
      <c r="G188" s="81"/>
      <c r="H188" s="81"/>
      <c r="I188" s="81"/>
      <c r="J188" s="81"/>
      <c r="K188" s="110"/>
      <c r="L188" s="4"/>
    </row>
    <row r="189" spans="2:12">
      <c r="B189" s="211"/>
      <c r="C189" s="2">
        <v>17</v>
      </c>
      <c r="D189" s="118"/>
      <c r="E189" s="81"/>
      <c r="F189" s="81"/>
      <c r="G189" s="81"/>
      <c r="H189" s="81"/>
      <c r="I189" s="81"/>
      <c r="J189" s="81"/>
      <c r="K189" s="110"/>
      <c r="L189" s="4"/>
    </row>
    <row r="190" spans="2:12">
      <c r="B190" s="211"/>
      <c r="C190" s="2">
        <v>18</v>
      </c>
      <c r="D190" s="118"/>
      <c r="E190" s="81"/>
      <c r="F190" s="81"/>
      <c r="G190" s="81"/>
      <c r="H190" s="81"/>
      <c r="I190" s="81"/>
      <c r="J190" s="81"/>
      <c r="K190" s="110"/>
      <c r="L190" s="4"/>
    </row>
    <row r="191" spans="2:12">
      <c r="B191" s="211"/>
      <c r="C191" s="2">
        <v>19</v>
      </c>
      <c r="D191" s="118"/>
      <c r="E191" s="81"/>
      <c r="F191" s="81"/>
      <c r="G191" s="81"/>
      <c r="H191" s="81"/>
      <c r="I191" s="81"/>
      <c r="J191" s="81"/>
      <c r="K191" s="110"/>
      <c r="L191" s="4"/>
    </row>
    <row r="192" spans="2:12">
      <c r="B192" s="211"/>
      <c r="C192" s="2">
        <v>20</v>
      </c>
      <c r="D192" s="118"/>
      <c r="E192" s="81"/>
      <c r="F192" s="81"/>
      <c r="G192" s="81"/>
      <c r="H192" s="81"/>
      <c r="I192" s="81"/>
      <c r="J192" s="81"/>
      <c r="K192" s="110"/>
      <c r="L192" s="4"/>
    </row>
    <row r="193" spans="2:12">
      <c r="B193" s="211"/>
      <c r="C193" s="2">
        <v>21</v>
      </c>
      <c r="D193" s="118"/>
      <c r="E193" s="81"/>
      <c r="F193" s="81"/>
      <c r="G193" s="81"/>
      <c r="H193" s="81"/>
      <c r="I193" s="81"/>
      <c r="J193" s="81"/>
      <c r="K193" s="110"/>
      <c r="L193" s="4"/>
    </row>
    <row r="194" spans="2:12">
      <c r="B194" s="211"/>
      <c r="C194" s="2">
        <v>22</v>
      </c>
      <c r="D194" s="118"/>
      <c r="E194" s="81"/>
      <c r="F194" s="81"/>
      <c r="G194" s="81"/>
      <c r="H194" s="81"/>
      <c r="I194" s="81"/>
      <c r="J194" s="81"/>
      <c r="K194" s="110"/>
      <c r="L194" s="4"/>
    </row>
    <row r="195" spans="2:12">
      <c r="B195" s="211"/>
      <c r="C195" s="2">
        <v>23</v>
      </c>
      <c r="D195" s="118"/>
      <c r="E195" s="81"/>
      <c r="F195" s="81"/>
      <c r="G195" s="81"/>
      <c r="H195" s="81"/>
      <c r="I195" s="81"/>
      <c r="J195" s="81"/>
      <c r="K195" s="110"/>
      <c r="L195" s="4"/>
    </row>
    <row r="196" spans="2:12">
      <c r="B196" s="211"/>
      <c r="C196" s="2">
        <v>24</v>
      </c>
      <c r="D196" s="118"/>
      <c r="E196" s="81"/>
      <c r="F196" s="81"/>
      <c r="G196" s="81"/>
      <c r="H196" s="81"/>
      <c r="I196" s="81"/>
      <c r="J196" s="81"/>
      <c r="K196" s="110"/>
      <c r="L196" s="4"/>
    </row>
    <row r="197" spans="2:12">
      <c r="B197" s="211"/>
      <c r="C197" s="2">
        <v>25</v>
      </c>
      <c r="D197" s="118"/>
      <c r="E197" s="81"/>
      <c r="F197" s="81"/>
      <c r="G197" s="81"/>
      <c r="H197" s="81"/>
      <c r="I197" s="81"/>
      <c r="J197" s="81"/>
      <c r="K197" s="110"/>
      <c r="L197" s="4"/>
    </row>
    <row r="198" spans="2:12">
      <c r="B198" s="211"/>
      <c r="C198" s="2">
        <v>26</v>
      </c>
      <c r="D198" s="118"/>
      <c r="E198" s="81"/>
      <c r="F198" s="81"/>
      <c r="G198" s="81"/>
      <c r="H198" s="81"/>
      <c r="I198" s="81"/>
      <c r="J198" s="81"/>
      <c r="K198" s="110"/>
      <c r="L198" s="4"/>
    </row>
    <row r="199" spans="2:12">
      <c r="B199" s="211"/>
      <c r="C199" s="2">
        <v>27</v>
      </c>
      <c r="D199" s="118"/>
      <c r="E199" s="81"/>
      <c r="F199" s="81"/>
      <c r="G199" s="81"/>
      <c r="H199" s="81"/>
      <c r="I199" s="81"/>
      <c r="J199" s="81"/>
      <c r="K199" s="110"/>
      <c r="L199" s="4"/>
    </row>
    <row r="200" spans="2:12">
      <c r="B200" s="211"/>
      <c r="C200" s="2">
        <v>28</v>
      </c>
      <c r="D200" s="118"/>
      <c r="E200" s="81"/>
      <c r="F200" s="81"/>
      <c r="G200" s="81"/>
      <c r="H200" s="81"/>
      <c r="I200" s="81"/>
      <c r="J200" s="81"/>
      <c r="K200" s="110"/>
      <c r="L200" s="4"/>
    </row>
    <row r="201" spans="2:12">
      <c r="B201" s="211"/>
      <c r="C201" s="2">
        <v>29</v>
      </c>
      <c r="D201" s="118"/>
      <c r="E201" s="81"/>
      <c r="F201" s="81"/>
      <c r="G201" s="81"/>
      <c r="H201" s="81"/>
      <c r="I201" s="81"/>
      <c r="J201" s="81"/>
      <c r="K201" s="110"/>
      <c r="L201" s="4"/>
    </row>
    <row r="202" spans="2:12">
      <c r="B202" s="212"/>
      <c r="C202" s="149">
        <v>30</v>
      </c>
      <c r="D202" s="119"/>
      <c r="E202" s="112"/>
      <c r="F202" s="112"/>
      <c r="G202" s="112"/>
      <c r="H202" s="112"/>
      <c r="I202" s="112"/>
      <c r="J202" s="112"/>
      <c r="K202" s="113"/>
      <c r="L202" s="4"/>
    </row>
  </sheetData>
  <sheetProtection algorithmName="SHA-512" hashValue="53vACW3OyYlq/Gu9fTK3kGz6KygZIOPMJrwbKGUh/aKnK4SLwdzKeLynqhqSQGhCy+//+GdPGeV1LTxyWJJjow==" saltValue="uRG4cycq1qItzAQZpzrgaA==" spinCount="100000" sheet="1" objects="1" scenarios="1"/>
  <mergeCells count="17">
    <mergeCell ref="B170:B202"/>
    <mergeCell ref="B60:B75"/>
    <mergeCell ref="B77:B89"/>
    <mergeCell ref="B92:B98"/>
    <mergeCell ref="B100:B108"/>
    <mergeCell ref="B111:B124"/>
    <mergeCell ref="B126:B142"/>
    <mergeCell ref="B6:D6"/>
    <mergeCell ref="B3:I3"/>
    <mergeCell ref="B1:I1"/>
    <mergeCell ref="B144:B153"/>
    <mergeCell ref="B155:B167"/>
    <mergeCell ref="B54:B58"/>
    <mergeCell ref="B19:B26"/>
    <mergeCell ref="B28:B35"/>
    <mergeCell ref="B37:B42"/>
    <mergeCell ref="B44:B53"/>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6"/>
  <sheetViews>
    <sheetView tabSelected="1" zoomScale="80" zoomScaleNormal="80" workbookViewId="0">
      <selection activeCell="C8" sqref="C8"/>
    </sheetView>
  </sheetViews>
  <sheetFormatPr defaultColWidth="10.875" defaultRowHeight="15"/>
  <cols>
    <col min="1" max="1" width="29.375" style="153" customWidth="1"/>
    <col min="2" max="2" width="30.5" style="152" customWidth="1"/>
    <col min="3" max="3" width="50.5" style="152" customWidth="1"/>
    <col min="4" max="16384" width="10.875" style="152"/>
  </cols>
  <sheetData>
    <row r="1" spans="1:4" ht="60.95" customHeight="1">
      <c r="A1" s="222" t="s">
        <v>347</v>
      </c>
      <c r="B1" s="223"/>
      <c r="C1" s="223"/>
    </row>
    <row r="2" spans="1:4" ht="51.95" customHeight="1">
      <c r="A2" s="154" t="s">
        <v>348</v>
      </c>
      <c r="B2" s="154" t="s">
        <v>349</v>
      </c>
      <c r="C2" s="154" t="s">
        <v>350</v>
      </c>
    </row>
    <row r="3" spans="1:4" ht="30" customHeight="1">
      <c r="A3" s="224" t="s">
        <v>351</v>
      </c>
      <c r="B3" s="227" t="s">
        <v>352</v>
      </c>
      <c r="C3" s="165" t="s">
        <v>353</v>
      </c>
    </row>
    <row r="4" spans="1:4" ht="30" customHeight="1">
      <c r="A4" s="225"/>
      <c r="B4" s="228"/>
      <c r="C4" s="157" t="s">
        <v>354</v>
      </c>
    </row>
    <row r="5" spans="1:4" ht="30" customHeight="1">
      <c r="A5" s="225"/>
      <c r="B5" s="228"/>
      <c r="C5" s="157" t="s">
        <v>355</v>
      </c>
    </row>
    <row r="6" spans="1:4" ht="30" customHeight="1">
      <c r="A6" s="225"/>
      <c r="B6" s="228"/>
      <c r="C6" s="157" t="s">
        <v>356</v>
      </c>
    </row>
    <row r="7" spans="1:4" ht="30" customHeight="1">
      <c r="A7" s="226"/>
      <c r="B7" s="229"/>
      <c r="C7" s="157" t="s">
        <v>357</v>
      </c>
    </row>
    <row r="8" spans="1:4" ht="59.1" customHeight="1">
      <c r="A8" s="159" t="s">
        <v>358</v>
      </c>
      <c r="B8" s="164" t="s">
        <v>359</v>
      </c>
      <c r="C8" s="158" t="s">
        <v>360</v>
      </c>
    </row>
    <row r="9" spans="1:4" ht="65.099999999999994" customHeight="1">
      <c r="A9" s="160" t="s">
        <v>361</v>
      </c>
      <c r="B9" s="163" t="s">
        <v>362</v>
      </c>
      <c r="C9" s="157" t="s">
        <v>363</v>
      </c>
      <c r="D9" s="152" t="s">
        <v>364</v>
      </c>
    </row>
    <row r="10" spans="1:4" ht="30" customHeight="1">
      <c r="A10" s="219" t="s">
        <v>365</v>
      </c>
      <c r="B10" s="216" t="s">
        <v>366</v>
      </c>
      <c r="C10" s="156" t="s">
        <v>367</v>
      </c>
    </row>
    <row r="11" spans="1:4" ht="30" customHeight="1">
      <c r="A11" s="220"/>
      <c r="B11" s="217"/>
      <c r="C11" s="166" t="s">
        <v>368</v>
      </c>
    </row>
    <row r="12" spans="1:4" ht="30" customHeight="1">
      <c r="A12" s="221"/>
      <c r="B12" s="218"/>
      <c r="C12" s="155" t="s">
        <v>369</v>
      </c>
    </row>
    <row r="13" spans="1:4" ht="60" customHeight="1">
      <c r="A13" s="161" t="s">
        <v>370</v>
      </c>
      <c r="B13" s="162" t="s">
        <v>371</v>
      </c>
      <c r="C13" s="157" t="s">
        <v>372</v>
      </c>
    </row>
    <row r="14" spans="1:4" ht="30" customHeight="1">
      <c r="A14" s="219" t="s">
        <v>373</v>
      </c>
      <c r="B14" s="216" t="s">
        <v>374</v>
      </c>
      <c r="C14" s="156" t="s">
        <v>375</v>
      </c>
    </row>
    <row r="15" spans="1:4" ht="30" customHeight="1">
      <c r="A15" s="221"/>
      <c r="B15" s="218"/>
      <c r="C15" s="155" t="s">
        <v>376</v>
      </c>
    </row>
    <row r="16" spans="1:4" ht="24.95" customHeight="1"/>
  </sheetData>
  <sheetProtection algorithmName="SHA-512" hashValue="NE+TaFkl6x6rHZo3q4teG84Vn/0zgOM/PJ7u3IiVSb3E8dzit4rJn1En6YbUncRm2tkh3rh8Ea/TEP5zfqPfPA==" saltValue="HwOr+n9qgYCWochOY2E5pw==" spinCount="100000" sheet="1" objects="1" scenarios="1"/>
  <mergeCells count="7">
    <mergeCell ref="B10:B12"/>
    <mergeCell ref="A10:A12"/>
    <mergeCell ref="A14:A15"/>
    <mergeCell ref="B14:B15"/>
    <mergeCell ref="A1:C1"/>
    <mergeCell ref="A3:A7"/>
    <mergeCell ref="B3:B7"/>
  </mergeCells>
  <hyperlinks>
    <hyperlink ref="C3" r:id="rId1"/>
    <hyperlink ref="C4" r:id="rId2"/>
    <hyperlink ref="C5" r:id="rId3"/>
    <hyperlink ref="C6" r:id="rId4"/>
    <hyperlink ref="C7" r:id="rId5"/>
    <hyperlink ref="C8" r:id="rId6"/>
    <hyperlink ref="C9" r:id="rId7"/>
    <hyperlink ref="C15" r:id="rId8"/>
    <hyperlink ref="C14" r:id="rId9"/>
    <hyperlink ref="C13" r:id="rId10"/>
    <hyperlink ref="C10" r:id="rId11"/>
    <hyperlink ref="C11" r:id="rId12"/>
    <hyperlink ref="C12" r:id="rId13"/>
  </hyperlinks>
  <pageMargins left="0.7" right="0.7" top="0.75" bottom="0.75" header="0.3" footer="0.3"/>
  <pageSetup scale="77"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5</vt:i4>
      </vt:variant>
    </vt:vector>
  </HeadingPairs>
  <TitlesOfParts>
    <vt:vector size="15" baseType="lpstr">
      <vt:lpstr>Général</vt:lpstr>
      <vt:lpstr>Tableau de bord - Comp. int'l</vt:lpstr>
      <vt:lpstr>Évaluation - comp. int'l</vt:lpstr>
      <vt:lpstr>Int. Dashboard Detail</vt:lpstr>
      <vt:lpstr>Tableau de bord - comp. nat'l.</vt:lpstr>
      <vt:lpstr>Dom. Dashboard Detail</vt:lpstr>
      <vt:lpstr>Évaluation - comp. nat'l</vt:lpstr>
      <vt:lpstr>Liste de contrôle d'événement</vt:lpstr>
      <vt:lpstr>Ressources additionnelles</vt:lpstr>
      <vt:lpstr>Dropdown List</vt:lpstr>
      <vt:lpstr>Général!Print_Area</vt:lpstr>
      <vt:lpstr>'Liste de contrôle d''événement'!Print_Area</vt:lpstr>
      <vt:lpstr>'Ressources additionnelles'!Print_Area</vt:lpstr>
      <vt:lpstr>'Tableau de bord - Comp. int''l'!Print_Area</vt:lpstr>
      <vt:lpstr>'Tableau de bord - comp. nat''l.'!Print_Area</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Mike Christie</dc:creator>
  <cp:keywords/>
  <dc:description/>
  <cp:lastModifiedBy>Marci</cp:lastModifiedBy>
  <cp:revision/>
  <dcterms:created xsi:type="dcterms:W3CDTF">2020-07-10T13:34:49Z</dcterms:created>
  <dcterms:modified xsi:type="dcterms:W3CDTF">2020-09-15T15:42:17Z</dcterms:modified>
  <cp:category/>
  <cp:contentStatus/>
</cp:coreProperties>
</file>